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857835F6-A70C-449C-A88B-8CEC41CA4D74}" xr6:coauthVersionLast="47" xr6:coauthVersionMax="47" xr10:uidLastSave="{FE0EBEBA-8A42-479A-B0A4-9CAA032125B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6" l="1"/>
  <c r="J11" i="26"/>
  <c r="H13" i="26"/>
  <c r="I13" i="26"/>
  <c r="J13" i="26"/>
  <c r="I14" i="26"/>
  <c r="J14" i="26"/>
  <c r="H15" i="26"/>
  <c r="I15" i="26"/>
  <c r="J15" i="26"/>
  <c r="H17" i="26"/>
  <c r="I17" i="26"/>
  <c r="J17" i="26"/>
  <c r="H18" i="26"/>
  <c r="I18" i="26"/>
  <c r="J18" i="26"/>
  <c r="H19" i="26"/>
  <c r="I19" i="26"/>
  <c r="J19" i="26"/>
  <c r="H20" i="26"/>
  <c r="I20" i="26"/>
  <c r="J20" i="26"/>
  <c r="H21" i="26"/>
  <c r="I21" i="26"/>
  <c r="J21" i="26"/>
  <c r="H23" i="26"/>
  <c r="I23" i="26"/>
  <c r="J23" i="26"/>
  <c r="J24" i="26"/>
  <c r="H25" i="26"/>
  <c r="J25" i="26"/>
  <c r="H26" i="26"/>
  <c r="I26" i="26"/>
  <c r="J26" i="26"/>
  <c r="H27" i="26"/>
  <c r="I27" i="26"/>
  <c r="J27" i="26"/>
  <c r="H28" i="26"/>
  <c r="I28" i="26"/>
  <c r="J28" i="26"/>
  <c r="H29" i="26"/>
  <c r="I29" i="26"/>
  <c r="J29" i="26"/>
  <c r="H30" i="26"/>
  <c r="J30" i="26"/>
  <c r="H31" i="26"/>
  <c r="I31" i="26"/>
  <c r="J31" i="26"/>
  <c r="H32" i="26"/>
  <c r="I32" i="26"/>
  <c r="J32" i="26"/>
  <c r="H33" i="26"/>
  <c r="I33" i="26"/>
  <c r="J33" i="26"/>
  <c r="I34" i="26"/>
  <c r="J34" i="26"/>
  <c r="H35" i="26"/>
  <c r="I35" i="26"/>
  <c r="J35" i="26"/>
  <c r="H36" i="26"/>
  <c r="I36" i="26"/>
  <c r="J36" i="26"/>
  <c r="H37" i="26"/>
  <c r="I37" i="26"/>
  <c r="J37" i="26"/>
  <c r="H38" i="26"/>
  <c r="I38" i="26"/>
  <c r="J38" i="26"/>
  <c r="H39" i="26"/>
  <c r="J39" i="26"/>
  <c r="H40" i="26"/>
  <c r="I40" i="26"/>
  <c r="J40" i="26"/>
  <c r="H41" i="26"/>
  <c r="I41" i="26"/>
  <c r="H42" i="26"/>
  <c r="I42" i="26"/>
  <c r="H43" i="26"/>
  <c r="I43" i="26"/>
  <c r="J43" i="26"/>
  <c r="H44" i="26"/>
  <c r="I44" i="26"/>
  <c r="J44" i="26"/>
  <c r="H45" i="26"/>
  <c r="J45" i="26"/>
  <c r="H46" i="26"/>
  <c r="I46" i="26"/>
  <c r="J46" i="26"/>
  <c r="I47" i="26"/>
  <c r="H48" i="26"/>
  <c r="I48" i="26"/>
  <c r="J48" i="26"/>
  <c r="H49" i="26"/>
  <c r="I49" i="26"/>
  <c r="J49" i="26"/>
  <c r="I50" i="26"/>
  <c r="J50" i="26"/>
  <c r="H51" i="26"/>
  <c r="I51" i="26"/>
  <c r="J51" i="26"/>
  <c r="H52" i="26"/>
  <c r="I52" i="26"/>
  <c r="J52" i="26"/>
  <c r="I53" i="26"/>
  <c r="J53" i="26"/>
  <c r="H55" i="26"/>
  <c r="I55" i="26"/>
  <c r="H56" i="26"/>
  <c r="I56" i="26"/>
  <c r="I57" i="26"/>
  <c r="J57" i="26"/>
  <c r="H58" i="26"/>
  <c r="I58" i="26"/>
  <c r="J58" i="26"/>
  <c r="H59" i="26"/>
  <c r="I59" i="26"/>
  <c r="J59" i="26"/>
  <c r="I60" i="26"/>
  <c r="J60" i="26"/>
  <c r="G59" i="26"/>
  <c r="G58" i="26"/>
  <c r="G57" i="26"/>
  <c r="G56" i="26"/>
  <c r="G55" i="26"/>
  <c r="G52" i="26"/>
  <c r="G51" i="26"/>
  <c r="G49" i="26"/>
  <c r="G46" i="26"/>
  <c r="G43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7" i="26"/>
  <c r="G26" i="26"/>
  <c r="G25" i="26"/>
  <c r="G24" i="26"/>
  <c r="G23" i="26"/>
  <c r="G21" i="26"/>
  <c r="G20" i="26"/>
  <c r="G19" i="26"/>
  <c r="G18" i="26"/>
  <c r="G17" i="26"/>
  <c r="G15" i="26"/>
  <c r="G13" i="26"/>
  <c r="G11" i="26"/>
  <c r="G14" i="26" l="1"/>
  <c r="G22" i="26"/>
  <c r="J16" i="26"/>
  <c r="I22" i="26"/>
  <c r="H14" i="26"/>
  <c r="G16" i="26"/>
  <c r="I24" i="26"/>
  <c r="G60" i="26"/>
  <c r="J22" i="26"/>
  <c r="J55" i="26"/>
  <c r="I30" i="26"/>
  <c r="J41" i="26"/>
  <c r="H12" i="26"/>
  <c r="J47" i="26"/>
  <c r="I39" i="26"/>
  <c r="I25" i="26"/>
  <c r="H47" i="26"/>
  <c r="J54" i="26"/>
  <c r="I54" i="26"/>
  <c r="I12" i="26"/>
  <c r="G48" i="26"/>
  <c r="H22" i="26"/>
  <c r="G42" i="26"/>
  <c r="G28" i="26"/>
  <c r="G44" i="26"/>
  <c r="G54" i="26"/>
  <c r="J56" i="26"/>
  <c r="J42" i="26"/>
  <c r="J12" i="26"/>
  <c r="H54" i="26"/>
  <c r="H24" i="26"/>
  <c r="H34" i="26"/>
  <c r="G50" i="26"/>
  <c r="G12" i="26"/>
  <c r="H60" i="26"/>
  <c r="H50" i="26"/>
  <c r="G29" i="26"/>
  <c r="G45" i="26"/>
  <c r="G53" i="26"/>
  <c r="G47" i="26"/>
  <c r="I16" i="26"/>
  <c r="H16" i="26"/>
  <c r="I45" i="26"/>
  <c r="H57" i="26"/>
  <c r="H53" i="26"/>
  <c r="J61" i="19"/>
  <c r="L61" i="19"/>
  <c r="K61" i="19"/>
  <c r="H11" i="26"/>
  <c r="I61" i="19"/>
  <c r="J61" i="26" l="1"/>
  <c r="H61" i="26"/>
  <c r="I61" i="26"/>
  <c r="BU61" i="5" l="1"/>
  <c r="BE61" i="5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H64" i="15" l="1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C61" i="6" l="1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R61" i="20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T12" i="20"/>
  <c r="U12" i="20"/>
  <c r="V12" i="20"/>
  <c r="W12" i="20"/>
  <c r="X12" i="20"/>
  <c r="T13" i="20"/>
  <c r="V13" i="20"/>
  <c r="W13" i="20"/>
  <c r="X13" i="20"/>
  <c r="T14" i="20"/>
  <c r="U14" i="20"/>
  <c r="V14" i="20"/>
  <c r="W14" i="20"/>
  <c r="X14" i="20"/>
  <c r="T15" i="20"/>
  <c r="U15" i="20"/>
  <c r="V15" i="20"/>
  <c r="W15" i="20"/>
  <c r="X15" i="20"/>
  <c r="T16" i="20"/>
  <c r="U16" i="20"/>
  <c r="V16" i="20"/>
  <c r="W16" i="20"/>
  <c r="X16" i="20"/>
  <c r="T17" i="20"/>
  <c r="U17" i="20"/>
  <c r="V17" i="20"/>
  <c r="W17" i="20"/>
  <c r="X17" i="20"/>
  <c r="T18" i="20"/>
  <c r="U18" i="20"/>
  <c r="V18" i="20"/>
  <c r="W18" i="20"/>
  <c r="X18" i="20"/>
  <c r="T19" i="20"/>
  <c r="U19" i="20"/>
  <c r="V19" i="20"/>
  <c r="W19" i="20"/>
  <c r="X19" i="20"/>
  <c r="T20" i="20"/>
  <c r="U20" i="20"/>
  <c r="V20" i="20"/>
  <c r="W20" i="20"/>
  <c r="X20" i="20"/>
  <c r="T21" i="20"/>
  <c r="U21" i="20"/>
  <c r="V21" i="20"/>
  <c r="W21" i="20"/>
  <c r="X21" i="20"/>
  <c r="T22" i="20"/>
  <c r="U22" i="20"/>
  <c r="V22" i="20"/>
  <c r="W22" i="20"/>
  <c r="X22" i="20"/>
  <c r="T23" i="20"/>
  <c r="U23" i="20"/>
  <c r="V23" i="20"/>
  <c r="W23" i="20"/>
  <c r="X23" i="20"/>
  <c r="T24" i="20"/>
  <c r="U24" i="20"/>
  <c r="V24" i="20"/>
  <c r="W24" i="20"/>
  <c r="X24" i="20"/>
  <c r="T25" i="20"/>
  <c r="U25" i="20"/>
  <c r="V25" i="20"/>
  <c r="W25" i="20"/>
  <c r="X25" i="20"/>
  <c r="T26" i="20"/>
  <c r="U26" i="20"/>
  <c r="V26" i="20"/>
  <c r="W26" i="20"/>
  <c r="X26" i="20"/>
  <c r="T27" i="20"/>
  <c r="U27" i="20"/>
  <c r="V27" i="20"/>
  <c r="W27" i="20"/>
  <c r="X27" i="20"/>
  <c r="T28" i="20"/>
  <c r="U28" i="20"/>
  <c r="V28" i="20"/>
  <c r="W28" i="20"/>
  <c r="X28" i="20"/>
  <c r="T29" i="20"/>
  <c r="U29" i="20"/>
  <c r="V29" i="20"/>
  <c r="W29" i="20"/>
  <c r="X29" i="20"/>
  <c r="T30" i="20"/>
  <c r="U30" i="20"/>
  <c r="V30" i="20"/>
  <c r="W30" i="20"/>
  <c r="X30" i="20"/>
  <c r="T31" i="20"/>
  <c r="U31" i="20"/>
  <c r="V31" i="20"/>
  <c r="W31" i="20"/>
  <c r="X31" i="20"/>
  <c r="T32" i="20"/>
  <c r="U32" i="20"/>
  <c r="V32" i="20"/>
  <c r="W32" i="20"/>
  <c r="X32" i="20"/>
  <c r="T33" i="20"/>
  <c r="U33" i="20"/>
  <c r="V33" i="20"/>
  <c r="W33" i="20"/>
  <c r="X33" i="20"/>
  <c r="T34" i="20"/>
  <c r="U34" i="20"/>
  <c r="V34" i="20"/>
  <c r="W34" i="20"/>
  <c r="X34" i="20"/>
  <c r="T35" i="20"/>
  <c r="U35" i="20"/>
  <c r="V35" i="20"/>
  <c r="W35" i="20"/>
  <c r="X35" i="20"/>
  <c r="T36" i="20"/>
  <c r="U36" i="20"/>
  <c r="V36" i="20"/>
  <c r="W36" i="20"/>
  <c r="X36" i="20"/>
  <c r="T37" i="20"/>
  <c r="U37" i="20"/>
  <c r="V37" i="20"/>
  <c r="W37" i="20"/>
  <c r="X37" i="20"/>
  <c r="T38" i="20"/>
  <c r="U38" i="20"/>
  <c r="V38" i="20"/>
  <c r="W38" i="20"/>
  <c r="X38" i="20"/>
  <c r="T39" i="20"/>
  <c r="U39" i="20"/>
  <c r="V39" i="20"/>
  <c r="W39" i="20"/>
  <c r="X39" i="20"/>
  <c r="T40" i="20"/>
  <c r="U40" i="20"/>
  <c r="V40" i="20"/>
  <c r="W40" i="20"/>
  <c r="X40" i="20"/>
  <c r="T41" i="20"/>
  <c r="U41" i="20"/>
  <c r="V41" i="20"/>
  <c r="W41" i="20"/>
  <c r="X41" i="20"/>
  <c r="T42" i="20"/>
  <c r="U42" i="20"/>
  <c r="V42" i="20"/>
  <c r="W42" i="20"/>
  <c r="X42" i="20"/>
  <c r="T43" i="20"/>
  <c r="U43" i="20"/>
  <c r="V43" i="20"/>
  <c r="W43" i="20"/>
  <c r="X43" i="20"/>
  <c r="T44" i="20"/>
  <c r="U44" i="20"/>
  <c r="V44" i="20"/>
  <c r="W44" i="20"/>
  <c r="X44" i="20"/>
  <c r="T45" i="20"/>
  <c r="U45" i="20"/>
  <c r="V45" i="20"/>
  <c r="W45" i="20"/>
  <c r="X45" i="20"/>
  <c r="T46" i="20"/>
  <c r="U46" i="20"/>
  <c r="V46" i="20"/>
  <c r="W46" i="20"/>
  <c r="X46" i="20"/>
  <c r="T47" i="20"/>
  <c r="U47" i="20"/>
  <c r="V47" i="20"/>
  <c r="W47" i="20"/>
  <c r="X47" i="20"/>
  <c r="T48" i="20"/>
  <c r="U48" i="20"/>
  <c r="V48" i="20"/>
  <c r="W48" i="20"/>
  <c r="X48" i="20"/>
  <c r="T49" i="20"/>
  <c r="U49" i="20"/>
  <c r="V49" i="20"/>
  <c r="W49" i="20"/>
  <c r="X49" i="20"/>
  <c r="T50" i="20"/>
  <c r="U50" i="20"/>
  <c r="V50" i="20"/>
  <c r="W50" i="20"/>
  <c r="X50" i="20"/>
  <c r="T51" i="20"/>
  <c r="U51" i="20"/>
  <c r="V51" i="20"/>
  <c r="W51" i="20"/>
  <c r="X51" i="20"/>
  <c r="T52" i="20"/>
  <c r="U52" i="20"/>
  <c r="V52" i="20"/>
  <c r="W52" i="20"/>
  <c r="X52" i="20"/>
  <c r="T53" i="20"/>
  <c r="U53" i="20"/>
  <c r="V53" i="20"/>
  <c r="W53" i="20"/>
  <c r="X53" i="20"/>
  <c r="T54" i="20"/>
  <c r="U54" i="20"/>
  <c r="V54" i="20"/>
  <c r="W54" i="20"/>
  <c r="X54" i="20"/>
  <c r="T55" i="20"/>
  <c r="U55" i="20"/>
  <c r="V55" i="20"/>
  <c r="W55" i="20"/>
  <c r="X55" i="20"/>
  <c r="T56" i="20"/>
  <c r="U56" i="20"/>
  <c r="V56" i="20"/>
  <c r="W56" i="20"/>
  <c r="X56" i="20"/>
  <c r="T57" i="20"/>
  <c r="U57" i="20"/>
  <c r="V57" i="20"/>
  <c r="W57" i="20"/>
  <c r="X57" i="20"/>
  <c r="T58" i="20"/>
  <c r="U58" i="20"/>
  <c r="V58" i="20"/>
  <c r="W58" i="20"/>
  <c r="X58" i="20"/>
  <c r="T59" i="20"/>
  <c r="U59" i="20"/>
  <c r="V59" i="20"/>
  <c r="W59" i="20"/>
  <c r="X59" i="20"/>
  <c r="T60" i="20"/>
  <c r="U60" i="20"/>
  <c r="V60" i="20"/>
  <c r="W60" i="20"/>
  <c r="X60" i="20"/>
  <c r="X11" i="20"/>
  <c r="W11" i="20"/>
  <c r="V11" i="20"/>
  <c r="U11" i="20"/>
  <c r="T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<sst xmlns="http://schemas.openxmlformats.org/spreadsheetml/2006/main" count="1756" uniqueCount="296">
  <si>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</si>
  <si>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</si>
  <si>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</si>
  <si>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</si>
  <si>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</si>
  <si>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</si>
  <si>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</si>
  <si>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</si>
  <si>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</si>
  <si>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</si>
  <si>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</si>
  <si>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</si>
  <si>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</si>
  <si>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</si>
  <si>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</si>
  <si>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</si>
  <si>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</si>
  <si>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</si>
  <si>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</si>
  <si>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</si>
  <si>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</si>
  <si>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</si>
  <si>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</si>
  <si>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</si>
  <si>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</si>
  <si>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</si>
  <si>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</si>
  <si>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</si>
  <si>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</si>
  <si>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</si>
  <si>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</si>
  <si>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</si>
  <si>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</si>
  <si>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</si>
  <si>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</si>
  <si>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</si>
  <si>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</si>
  <si>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</si>
  <si>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</si>
  <si>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</si>
  <si>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</si>
  <si>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</si>
  <si>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</si>
  <si>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</si>
  <si>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</si>
  <si>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</si>
  <si>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</si>
  <si>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</si>
  <si>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</si>
  <si>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</si>
  <si>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</si>
  <si>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</si>
  <si>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</si>
  <si>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</si>
  <si>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</si>
  <si>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</si>
  <si>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</si>
  <si>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</si>
  <si>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</si>
  <si>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</si>
  <si>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</si>
  <si>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</si>
  <si>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</si>
  <si>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</si>
  <si>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</si>
  <si>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</si>
  <si>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</si>
  <si>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</si>
  <si>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</si>
  <si>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</si>
  <si>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</si>
  <si>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</si>
  <si>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</si>
  <si>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</si>
  <si>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</si>
  <si>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</si>
  <si>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</si>
  <si>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</si>
  <si>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</si>
  <si>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</si>
  <si>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</si>
  <si>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</si>
  <si>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</si>
  <si>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</si>
  <si>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</si>
  <si>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</si>
  <si>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</si>
  <si>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</si>
  <si>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</si>
  <si>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</si>
  <si>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</si>
  <si>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</si>
  <si>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</si>
  <si>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</si>
  <si>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</si>
  <si>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</si>
  <si>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</si>
  <si>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</si>
  <si>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</si>
  <si>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</si>
  <si>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</si>
  <si>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</si>
  <si>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</si>
  <si>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</si>
  <si>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</si>
  <si>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</si>
  <si>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</si>
  <si>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</si>
  <si>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</si>
  <si>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</si>
  <si>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</si>
  <si>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</si>
  <si>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</si>
  <si>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</si>
  <si>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</si>
  <si>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</si>
  <si>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</si>
  <si>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</si>
  <si>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</si>
  <si>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</si>
  <si>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</si>
  <si>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</si>
  <si>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</si>
  <si>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</si>
  <si>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</si>
  <si>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</si>
  <si>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</si>
  <si>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</si>
  <si>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</si>
  <si>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</si>
  <si>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</si>
  <si>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</si>
  <si>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</si>
  <si>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</si>
  <si>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</si>
  <si>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</si>
  <si>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</si>
  <si>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</si>
  <si>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</si>
  <si>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</si>
  <si>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</si>
  <si>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</si>
  <si>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</si>
  <si>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</si>
  <si>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</si>
  <si>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</si>
  <si>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</si>
  <si>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</si>
  <si>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</si>
  <si>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</si>
  <si>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</si>
  <si>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</si>
  <si>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</si>
  <si>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</si>
  <si>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</si>
  <si>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</si>
  <si>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</si>
  <si>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</si>
  <si>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</si>
  <si>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</si>
  <si>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</si>
  <si>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</si>
  <si>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</si>
  <si>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</si>
  <si>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</si>
  <si>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</si>
  <si>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</si>
  <si>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</si>
  <si>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</si>
  <si>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</si>
  <si>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</si>
  <si>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</si>
  <si>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</si>
  <si>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</si>
  <si>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</si>
  <si>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</si>
  <si>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</si>
  <si>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</si>
  <si>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</si>
  <si>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</si>
  <si>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</si>
  <si>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</si>
  <si>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</si>
  <si>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</si>
  <si>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</si>
  <si>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</si>
  <si>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</si>
  <si>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</si>
  <si>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</si>
  <si>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</si>
  <si>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</si>
  <si>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</si>
  <si>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</si>
  <si>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</si>
  <si>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</si>
  <si>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</si>
  <si>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</si>
  <si>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</si>
  <si>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</si>
  <si>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</si>
  <si>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</si>
  <si>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</si>
  <si>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</si>
  <si>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</si>
  <si>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</si>
  <si>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</si>
  <si>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</si>
  <si>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</si>
  <si>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</si>
  <si>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</si>
  <si>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</si>
  <si>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</si>
  <si>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</si>
  <si>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</si>
  <si>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</si>
  <si>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</si>
  <si>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</si>
  <si>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</si>
  <si>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</si>
  <si>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</si>
  <si>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</si>
  <si>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</si>
  <si>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</si>
  <si>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</si>
  <si>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</si>
  <si>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</si>
  <si>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</si>
  <si>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</si>
  <si>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</si>
  <si>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</si>
  <si>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</si>
  <si>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</si>
  <si>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</si>
  <si>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</si>
  <si>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</si>
  <si>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</si>
  <si>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</si>
  <si>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</si>
  <si>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</si>
  <si>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</si>
  <si>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</si>
  <si>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</si>
  <si>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</si>
  <si>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</si>
  <si>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</si>
  <si>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</si>
  <si>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</si>
  <si>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</si>
  <si>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</si>
  <si>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</si>
  <si>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</si>
  <si>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</si>
  <si>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</si>
  <si>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</si>
  <si>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</si>
  <si>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</si>
  <si>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</si>
  <si>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</si>
  <si>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</si>
  <si>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</si>
  <si>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</si>
  <si>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</si>
  <si>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</si>
  <si>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</si>
  <si>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</si>
  <si>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</si>
  <si>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</si>
  <si>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</si>
  <si>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</si>
  <si>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</si>
  <si>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</si>
  <si>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</si>
  <si>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</si>
  <si>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</si>
  <si>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</si>
  <si>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</si>
  <si>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</si>
  <si>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</si>
  <si>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</si>
  <si>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</si>
  <si>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</si>
  <si>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</si>
  <si>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</si>
  <si>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</si>
  <si>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</si>
  <si>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</si>
  <si>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</si>
  <si>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</si>
  <si>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</si>
  <si>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</si>
  <si>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</si>
  <si>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</si>
  <si>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</si>
  <si>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</si>
  <si>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</si>
  <si>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Provisional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</si>
</sst>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Fill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Fill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771525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785595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605660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295274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81" t="s">
        <v>0</v>
      </c>
      <c r="C18" s="81"/>
      <c r="D18" s="2"/>
      <c r="E18" s="2"/>
      <c r="F18" s="2"/>
      <c r="G18" s="2"/>
      <c r="H18" s="2"/>
      <c r="I18" s="2"/>
      <c r="J18" s="2"/>
    </row>
    <row r="19" spans="2:10" ht="14.25" x14ac:dyDescent="0.2">
      <c r="B19" s="81" t="s">
        <v>1</v>
      </c>
      <c r="C19" s="81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82" t="s">
        <v>110</v>
      </c>
      <c r="D9" s="82"/>
      <c r="E9" s="96"/>
      <c r="F9" s="89" t="s">
        <v>109</v>
      </c>
      <c r="G9" s="82"/>
      <c r="H9" s="96"/>
      <c r="I9" s="89" t="s">
        <v>111</v>
      </c>
      <c r="J9" s="82"/>
      <c r="K9" s="96"/>
    </row>
    <row r="10" spans="1:11" ht="42" customHeight="1" thickBot="1" x14ac:dyDescent="0.25">
      <c r="A10" s="13"/>
      <c r="B10" s="11"/>
      <c r="C10" s="17" t="s">
        <v>112</v>
      </c>
      <c r="D10" s="18" t="s">
        <v>113</v>
      </c>
      <c r="E10" s="18" t="s">
        <v>35</v>
      </c>
      <c r="F10" s="18" t="s">
        <v>112</v>
      </c>
      <c r="G10" s="18" t="s">
        <v>113</v>
      </c>
      <c r="H10" s="18" t="s">
        <v>35</v>
      </c>
      <c r="I10" s="18" t="s">
        <v>112</v>
      </c>
      <c r="J10" s="18" t="s">
        <v>113</v>
      </c>
      <c r="K10" s="18" t="s">
        <v>35</v>
      </c>
    </row>
    <row r="11" spans="1:11" ht="20.100000000000001" customHeight="1" thickBot="1" x14ac:dyDescent="0.25">
      <c r="B11" s="3" t="s">
        <v>198</v>
      </c>
      <c r="C11" s="19">
        <v>3</v>
      </c>
      <c r="D11" s="19">
        <v>0</v>
      </c>
      <c r="E11" s="19">
        <v>3</v>
      </c>
      <c r="F11" s="19">
        <v>0</v>
      </c>
      <c r="G11" s="19">
        <v>0</v>
      </c>
      <c r="H11" s="19">
        <v>0</v>
      </c>
      <c r="I11" s="19">
        <v>3</v>
      </c>
      <c r="J11" s="19">
        <v>0</v>
      </c>
      <c r="K11" s="19">
        <v>3</v>
      </c>
    </row>
    <row r="12" spans="1:11" ht="20.100000000000001" customHeight="1" thickBot="1" x14ac:dyDescent="0.25">
      <c r="B12" s="4" t="s">
        <v>199</v>
      </c>
      <c r="C12" s="20">
        <v>0</v>
      </c>
      <c r="D12" s="20">
        <v>0</v>
      </c>
      <c r="E12" s="20">
        <v>0</v>
      </c>
      <c r="F12" s="20">
        <v>3</v>
      </c>
      <c r="G12" s="20">
        <v>1</v>
      </c>
      <c r="H12" s="20">
        <v>4</v>
      </c>
      <c r="I12" s="20">
        <v>3</v>
      </c>
      <c r="J12" s="20">
        <v>1</v>
      </c>
      <c r="K12" s="20">
        <v>4</v>
      </c>
    </row>
    <row r="13" spans="1:11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0.100000000000001" customHeight="1" thickBot="1" x14ac:dyDescent="0.25">
      <c r="B14" s="4" t="s">
        <v>201</v>
      </c>
      <c r="C14" s="20">
        <v>1</v>
      </c>
      <c r="D14" s="20">
        <v>0</v>
      </c>
      <c r="E14" s="20">
        <v>1</v>
      </c>
      <c r="F14" s="20">
        <v>1</v>
      </c>
      <c r="G14" s="20">
        <v>1</v>
      </c>
      <c r="H14" s="20">
        <v>2</v>
      </c>
      <c r="I14" s="20">
        <v>2</v>
      </c>
      <c r="J14" s="20">
        <v>1</v>
      </c>
      <c r="K14" s="20">
        <v>3</v>
      </c>
    </row>
    <row r="15" spans="1:11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0</v>
      </c>
      <c r="F15" s="20">
        <v>1</v>
      </c>
      <c r="G15" s="20">
        <v>0</v>
      </c>
      <c r="H15" s="20">
        <v>1</v>
      </c>
      <c r="I15" s="20">
        <v>1</v>
      </c>
      <c r="J15" s="20">
        <v>0</v>
      </c>
      <c r="K15" s="20">
        <v>1</v>
      </c>
    </row>
    <row r="16" spans="1:11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204</v>
      </c>
      <c r="C17" s="20">
        <v>0</v>
      </c>
      <c r="D17" s="20">
        <v>0</v>
      </c>
      <c r="E17" s="20">
        <v>0</v>
      </c>
      <c r="F17" s="20">
        <v>2</v>
      </c>
      <c r="G17" s="20">
        <v>0</v>
      </c>
      <c r="H17" s="20">
        <v>2</v>
      </c>
      <c r="I17" s="20">
        <v>2</v>
      </c>
      <c r="J17" s="20">
        <v>0</v>
      </c>
      <c r="K17" s="20">
        <v>2</v>
      </c>
    </row>
    <row r="18" spans="2:11" ht="20.100000000000001" customHeight="1" thickBot="1" x14ac:dyDescent="0.25">
      <c r="B18" s="4" t="s">
        <v>205</v>
      </c>
      <c r="C18" s="20">
        <v>1</v>
      </c>
      <c r="D18" s="20">
        <v>0</v>
      </c>
      <c r="E18" s="20">
        <v>1</v>
      </c>
      <c r="F18" s="20">
        <v>1</v>
      </c>
      <c r="G18" s="20">
        <v>0</v>
      </c>
      <c r="H18" s="20">
        <v>1</v>
      </c>
      <c r="I18" s="20">
        <v>2</v>
      </c>
      <c r="J18" s="20">
        <v>0</v>
      </c>
      <c r="K18" s="20">
        <v>2</v>
      </c>
    </row>
    <row r="19" spans="2:11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20.100000000000001" customHeight="1" thickBot="1" x14ac:dyDescent="0.25">
      <c r="B21" s="4" t="s">
        <v>208</v>
      </c>
      <c r="C21" s="20">
        <v>1</v>
      </c>
      <c r="D21" s="20">
        <v>0</v>
      </c>
      <c r="E21" s="20">
        <v>1</v>
      </c>
      <c r="F21" s="20">
        <v>1</v>
      </c>
      <c r="G21" s="20">
        <v>0</v>
      </c>
      <c r="H21" s="20">
        <v>1</v>
      </c>
      <c r="I21" s="20">
        <v>2</v>
      </c>
      <c r="J21" s="20">
        <v>0</v>
      </c>
      <c r="K21" s="20">
        <v>2</v>
      </c>
    </row>
    <row r="22" spans="2:11" ht="20.100000000000001" customHeight="1" thickBot="1" x14ac:dyDescent="0.25">
      <c r="B22" s="4" t="s">
        <v>209</v>
      </c>
      <c r="C22" s="20">
        <v>1</v>
      </c>
      <c r="D22" s="20">
        <v>0</v>
      </c>
      <c r="E22" s="20">
        <v>1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1</v>
      </c>
    </row>
    <row r="23" spans="2:11" ht="20.100000000000001" customHeight="1" thickBot="1" x14ac:dyDescent="0.25">
      <c r="B23" s="4" t="s">
        <v>210</v>
      </c>
      <c r="C23" s="20">
        <v>1</v>
      </c>
      <c r="D23" s="20">
        <v>0</v>
      </c>
      <c r="E23" s="20">
        <v>1</v>
      </c>
      <c r="F23" s="20">
        <v>2</v>
      </c>
      <c r="G23" s="20">
        <v>0</v>
      </c>
      <c r="H23" s="20">
        <v>2</v>
      </c>
      <c r="I23" s="20">
        <v>3</v>
      </c>
      <c r="J23" s="20">
        <v>0</v>
      </c>
      <c r="K23" s="20">
        <v>3</v>
      </c>
    </row>
    <row r="24" spans="2:11" ht="20.100000000000001" customHeight="1" thickBot="1" x14ac:dyDescent="0.25">
      <c r="B24" s="4" t="s">
        <v>211</v>
      </c>
      <c r="C24" s="20">
        <v>1</v>
      </c>
      <c r="D24" s="20">
        <v>0</v>
      </c>
      <c r="E24" s="20">
        <v>1</v>
      </c>
      <c r="F24" s="20">
        <v>0</v>
      </c>
      <c r="G24" s="20">
        <v>0</v>
      </c>
      <c r="H24" s="20">
        <v>0</v>
      </c>
      <c r="I24" s="20">
        <v>1</v>
      </c>
      <c r="J24" s="20">
        <v>0</v>
      </c>
      <c r="K24" s="20">
        <v>1</v>
      </c>
    </row>
    <row r="25" spans="2:11" ht="20.100000000000001" customHeight="1" thickBot="1" x14ac:dyDescent="0.25">
      <c r="B25" s="4" t="s">
        <v>212</v>
      </c>
      <c r="C25" s="20">
        <v>1</v>
      </c>
      <c r="D25" s="20">
        <v>0</v>
      </c>
      <c r="E25" s="20">
        <v>1</v>
      </c>
      <c r="F25" s="20">
        <v>1</v>
      </c>
      <c r="G25" s="20">
        <v>0</v>
      </c>
      <c r="H25" s="20">
        <v>1</v>
      </c>
      <c r="I25" s="20">
        <v>2</v>
      </c>
      <c r="J25" s="20">
        <v>0</v>
      </c>
      <c r="K25" s="20">
        <v>2</v>
      </c>
    </row>
    <row r="26" spans="2:11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</row>
    <row r="27" spans="2:11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2:11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  <c r="F28" s="33">
        <v>1</v>
      </c>
      <c r="G28" s="33">
        <v>0</v>
      </c>
      <c r="H28" s="33">
        <v>1</v>
      </c>
      <c r="I28" s="33">
        <v>1</v>
      </c>
      <c r="J28" s="33">
        <v>0</v>
      </c>
      <c r="K28" s="33">
        <v>1</v>
      </c>
    </row>
    <row r="29" spans="2:11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2:11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2:11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2:11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2:11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2:11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  <c r="F36" s="20">
        <v>2</v>
      </c>
      <c r="G36" s="20">
        <v>0</v>
      </c>
      <c r="H36" s="20">
        <v>2</v>
      </c>
      <c r="I36" s="20">
        <v>2</v>
      </c>
      <c r="J36" s="20">
        <v>0</v>
      </c>
      <c r="K36" s="20">
        <v>2</v>
      </c>
    </row>
    <row r="37" spans="2:11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  <c r="F37" s="20">
        <v>1</v>
      </c>
      <c r="G37" s="20">
        <v>0</v>
      </c>
      <c r="H37" s="20">
        <v>1</v>
      </c>
      <c r="I37" s="20">
        <v>1</v>
      </c>
      <c r="J37" s="20">
        <v>0</v>
      </c>
      <c r="K37" s="20">
        <v>1</v>
      </c>
    </row>
    <row r="38" spans="2:11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2:11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2:11" ht="20.100000000000001" customHeight="1" thickBot="1" x14ac:dyDescent="0.25">
      <c r="B41" s="4" t="s">
        <v>228</v>
      </c>
      <c r="C41" s="20">
        <v>2</v>
      </c>
      <c r="D41" s="20">
        <v>3</v>
      </c>
      <c r="E41" s="20">
        <v>5</v>
      </c>
      <c r="F41" s="20">
        <v>7</v>
      </c>
      <c r="G41" s="20">
        <v>2</v>
      </c>
      <c r="H41" s="20">
        <v>9</v>
      </c>
      <c r="I41" s="20">
        <v>9</v>
      </c>
      <c r="J41" s="20">
        <v>5</v>
      </c>
      <c r="K41" s="20">
        <v>14</v>
      </c>
    </row>
    <row r="42" spans="2:11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  <c r="F42" s="20">
        <v>5</v>
      </c>
      <c r="G42" s="20">
        <v>0</v>
      </c>
      <c r="H42" s="20">
        <v>5</v>
      </c>
      <c r="I42" s="20">
        <v>5</v>
      </c>
      <c r="J42" s="20">
        <v>0</v>
      </c>
      <c r="K42" s="20">
        <v>5</v>
      </c>
    </row>
    <row r="43" spans="2:11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2:11" ht="20.100000000000001" customHeight="1" thickBot="1" x14ac:dyDescent="0.25">
      <c r="B44" s="4" t="s">
        <v>231</v>
      </c>
      <c r="C44" s="20">
        <v>2</v>
      </c>
      <c r="D44" s="20">
        <v>0</v>
      </c>
      <c r="E44" s="20">
        <v>2</v>
      </c>
      <c r="F44" s="20">
        <v>2</v>
      </c>
      <c r="G44" s="20">
        <v>1</v>
      </c>
      <c r="H44" s="20">
        <v>3</v>
      </c>
      <c r="I44" s="20">
        <v>4</v>
      </c>
      <c r="J44" s="20">
        <v>1</v>
      </c>
      <c r="K44" s="20">
        <v>5</v>
      </c>
    </row>
    <row r="45" spans="2:11" ht="20.100000000000001" customHeight="1" thickBot="1" x14ac:dyDescent="0.25">
      <c r="B45" s="4" t="s">
        <v>232</v>
      </c>
      <c r="C45" s="20">
        <v>3</v>
      </c>
      <c r="D45" s="20">
        <v>0</v>
      </c>
      <c r="E45" s="20">
        <v>3</v>
      </c>
      <c r="F45" s="20">
        <v>1</v>
      </c>
      <c r="G45" s="20">
        <v>0</v>
      </c>
      <c r="H45" s="20">
        <v>1</v>
      </c>
      <c r="I45" s="20">
        <v>4</v>
      </c>
      <c r="J45" s="20">
        <v>0</v>
      </c>
      <c r="K45" s="20">
        <v>4</v>
      </c>
    </row>
    <row r="46" spans="2:11" ht="20.100000000000001" customHeight="1" thickBot="1" x14ac:dyDescent="0.25">
      <c r="B46" s="4" t="s">
        <v>233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</row>
    <row r="47" spans="2:11" ht="20.100000000000001" customHeight="1" thickBot="1" x14ac:dyDescent="0.25">
      <c r="B47" s="4" t="s">
        <v>234</v>
      </c>
      <c r="C47" s="20">
        <v>2</v>
      </c>
      <c r="D47" s="20">
        <v>0</v>
      </c>
      <c r="E47" s="20">
        <v>2</v>
      </c>
      <c r="F47" s="20">
        <v>4</v>
      </c>
      <c r="G47" s="20">
        <v>1</v>
      </c>
      <c r="H47" s="20">
        <v>5</v>
      </c>
      <c r="I47" s="20">
        <v>6</v>
      </c>
      <c r="J47" s="20">
        <v>1</v>
      </c>
      <c r="K47" s="20">
        <v>7</v>
      </c>
    </row>
    <row r="48" spans="2:11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  <c r="F48" s="20">
        <v>1</v>
      </c>
      <c r="G48" s="20">
        <v>0</v>
      </c>
      <c r="H48" s="20">
        <v>1</v>
      </c>
      <c r="I48" s="20">
        <v>1</v>
      </c>
      <c r="J48" s="20">
        <v>0</v>
      </c>
      <c r="K48" s="20">
        <v>1</v>
      </c>
    </row>
    <row r="49" spans="2:11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2:11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  <c r="F50" s="20">
        <v>2</v>
      </c>
      <c r="G50" s="20">
        <v>0</v>
      </c>
      <c r="H50" s="20">
        <v>2</v>
      </c>
      <c r="I50" s="20">
        <v>2</v>
      </c>
      <c r="J50" s="20">
        <v>0</v>
      </c>
      <c r="K50" s="20">
        <v>2</v>
      </c>
    </row>
    <row r="51" spans="2:11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  <c r="F51" s="20">
        <v>1</v>
      </c>
      <c r="G51" s="20">
        <v>0</v>
      </c>
      <c r="H51" s="20">
        <v>1</v>
      </c>
      <c r="I51" s="20">
        <v>1</v>
      </c>
      <c r="J51" s="20">
        <v>0</v>
      </c>
      <c r="K51" s="20">
        <v>1</v>
      </c>
    </row>
    <row r="52" spans="2:11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  <c r="F52" s="20">
        <v>1</v>
      </c>
      <c r="G52" s="20">
        <v>0</v>
      </c>
      <c r="H52" s="20">
        <v>1</v>
      </c>
      <c r="I52" s="20">
        <v>1</v>
      </c>
      <c r="J52" s="20">
        <v>0</v>
      </c>
      <c r="K52" s="20">
        <v>1</v>
      </c>
    </row>
    <row r="53" spans="2:11" ht="20.100000000000001" customHeight="1" thickBot="1" x14ac:dyDescent="0.25">
      <c r="B53" s="4" t="s">
        <v>240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2:11" ht="20.100000000000001" customHeight="1" thickBot="1" x14ac:dyDescent="0.25">
      <c r="B54" s="4" t="s">
        <v>241</v>
      </c>
      <c r="C54" s="20">
        <v>0</v>
      </c>
      <c r="D54" s="20">
        <v>0</v>
      </c>
      <c r="E54" s="20">
        <v>0</v>
      </c>
      <c r="F54" s="20">
        <v>9</v>
      </c>
      <c r="G54" s="20">
        <v>8</v>
      </c>
      <c r="H54" s="20">
        <v>17</v>
      </c>
      <c r="I54" s="20">
        <v>9</v>
      </c>
      <c r="J54" s="20">
        <v>8</v>
      </c>
      <c r="K54" s="20">
        <v>17</v>
      </c>
    </row>
    <row r="55" spans="2:11" ht="20.100000000000001" customHeight="1" thickBot="1" x14ac:dyDescent="0.25">
      <c r="B55" s="4" t="s">
        <v>242</v>
      </c>
      <c r="C55" s="20">
        <v>3</v>
      </c>
      <c r="D55" s="20">
        <v>0</v>
      </c>
      <c r="E55" s="20">
        <v>3</v>
      </c>
      <c r="F55" s="20">
        <v>2</v>
      </c>
      <c r="G55" s="20">
        <v>0</v>
      </c>
      <c r="H55" s="20">
        <v>2</v>
      </c>
      <c r="I55" s="20">
        <v>5</v>
      </c>
      <c r="J55" s="20">
        <v>0</v>
      </c>
      <c r="K55" s="20">
        <v>5</v>
      </c>
    </row>
    <row r="56" spans="2:11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</row>
    <row r="57" spans="2:11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2:11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  <c r="F58" s="20">
        <v>1</v>
      </c>
      <c r="G58" s="20">
        <v>0</v>
      </c>
      <c r="H58" s="20">
        <v>1</v>
      </c>
      <c r="I58" s="20">
        <v>1</v>
      </c>
      <c r="J58" s="20">
        <v>0</v>
      </c>
      <c r="K58" s="20">
        <v>1</v>
      </c>
    </row>
    <row r="59" spans="2:11" ht="20.100000000000001" customHeight="1" thickBot="1" x14ac:dyDescent="0.25">
      <c r="B59" s="4" t="s">
        <v>246</v>
      </c>
      <c r="C59" s="20">
        <v>0</v>
      </c>
      <c r="D59" s="20">
        <v>1</v>
      </c>
      <c r="E59" s="20">
        <v>1</v>
      </c>
      <c r="F59" s="20">
        <v>1</v>
      </c>
      <c r="G59" s="20">
        <v>0</v>
      </c>
      <c r="H59" s="20">
        <v>1</v>
      </c>
      <c r="I59" s="20">
        <v>1</v>
      </c>
      <c r="J59" s="20">
        <v>1</v>
      </c>
      <c r="K59" s="20">
        <v>2</v>
      </c>
    </row>
    <row r="60" spans="2:11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2:11" ht="20.100000000000001" customHeight="1" thickBot="1" x14ac:dyDescent="0.25">
      <c r="B61" s="7" t="s">
        <v>22</v>
      </c>
      <c r="C61" s="9">
        <f>SUM(C11:C60)</f>
        <v>22</v>
      </c>
      <c r="D61" s="9">
        <f t="shared" ref="D61:K61" si="0">SUM(D11:D60)</f>
        <v>4</v>
      </c>
      <c r="E61" s="9">
        <f t="shared" si="0"/>
        <v>26</v>
      </c>
      <c r="F61" s="9">
        <f t="shared" si="0"/>
        <v>53</v>
      </c>
      <c r="G61" s="9">
        <f t="shared" si="0"/>
        <v>14</v>
      </c>
      <c r="H61" s="9">
        <f t="shared" si="0"/>
        <v>67</v>
      </c>
      <c r="I61" s="9">
        <f t="shared" si="0"/>
        <v>75</v>
      </c>
      <c r="J61" s="9">
        <f t="shared" si="0"/>
        <v>18</v>
      </c>
      <c r="K61" s="9">
        <f t="shared" si="0"/>
        <v>93</v>
      </c>
    </row>
    <row r="62" spans="2:11" x14ac:dyDescent="0.2">
      <c r="C62" s="58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101" t="s">
        <v>114</v>
      </c>
      <c r="D9" s="101"/>
      <c r="E9" s="101"/>
    </row>
    <row r="10" spans="2:5" ht="42.75" customHeight="1" thickBot="1" x14ac:dyDescent="0.25">
      <c r="B10" s="11"/>
      <c r="C10" s="21" t="s">
        <v>110</v>
      </c>
      <c r="D10" s="21" t="s">
        <v>109</v>
      </c>
      <c r="E10" s="21" t="s">
        <v>35</v>
      </c>
    </row>
    <row r="11" spans="2:5" ht="20.100000000000001" customHeight="1" thickBot="1" x14ac:dyDescent="0.25">
      <c r="B11" s="3" t="s">
        <v>198</v>
      </c>
      <c r="C11" s="19">
        <v>0</v>
      </c>
      <c r="D11" s="19">
        <v>0</v>
      </c>
      <c r="E11" s="19">
        <v>0</v>
      </c>
    </row>
    <row r="12" spans="2:5" ht="20.100000000000001" customHeight="1" thickBot="1" x14ac:dyDescent="0.25">
      <c r="B12" s="4" t="s">
        <v>199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201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202</v>
      </c>
      <c r="C15" s="20">
        <v>0</v>
      </c>
      <c r="D15" s="20">
        <v>1</v>
      </c>
      <c r="E15" s="20">
        <v>1</v>
      </c>
    </row>
    <row r="16" spans="2:5" ht="20.100000000000001" customHeight="1" thickBot="1" x14ac:dyDescent="0.25">
      <c r="B16" s="4" t="s">
        <v>203</v>
      </c>
      <c r="C16" s="20">
        <v>1</v>
      </c>
      <c r="D16" s="20">
        <v>0</v>
      </c>
      <c r="E16" s="20">
        <v>1</v>
      </c>
    </row>
    <row r="17" spans="2:5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</v>
      </c>
    </row>
    <row r="18" spans="2:5" ht="20.100000000000001" customHeight="1" thickBot="1" x14ac:dyDescent="0.25">
      <c r="B18" s="4" t="s">
        <v>205</v>
      </c>
      <c r="C18" s="20">
        <v>0</v>
      </c>
      <c r="D18" s="20">
        <v>1</v>
      </c>
      <c r="E18" s="20">
        <v>1</v>
      </c>
    </row>
    <row r="19" spans="2:5" ht="20.100000000000001" customHeight="1" thickBot="1" x14ac:dyDescent="0.25">
      <c r="B19" s="4" t="s">
        <v>206</v>
      </c>
      <c r="C19" s="20">
        <v>0</v>
      </c>
      <c r="D19" s="20">
        <v>1</v>
      </c>
      <c r="E19" s="20">
        <v>1</v>
      </c>
    </row>
    <row r="20" spans="2: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210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211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212</v>
      </c>
      <c r="C25" s="20">
        <v>1</v>
      </c>
      <c r="D25" s="20">
        <v>0</v>
      </c>
      <c r="E25" s="20">
        <v>1</v>
      </c>
    </row>
    <row r="26" spans="2:5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</row>
    <row r="27" spans="2:5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</row>
    <row r="28" spans="2:5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</row>
    <row r="29" spans="2: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</row>
    <row r="30" spans="2: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</row>
    <row r="38" spans="2:5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</row>
    <row r="40" spans="2:5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</row>
    <row r="41" spans="2:5" ht="20.100000000000001" customHeight="1" thickBot="1" x14ac:dyDescent="0.25">
      <c r="B41" s="4" t="s">
        <v>228</v>
      </c>
      <c r="C41" s="20">
        <v>3</v>
      </c>
      <c r="D41" s="20">
        <v>6</v>
      </c>
      <c r="E41" s="20">
        <v>9</v>
      </c>
    </row>
    <row r="42" spans="2:5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231</v>
      </c>
      <c r="C44" s="20">
        <v>0</v>
      </c>
      <c r="D44" s="20">
        <v>1</v>
      </c>
      <c r="E44" s="20">
        <v>1</v>
      </c>
    </row>
    <row r="45" spans="2:5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</row>
    <row r="46" spans="2:5" ht="20.100000000000001" customHeight="1" thickBot="1" x14ac:dyDescent="0.25">
      <c r="B46" s="4" t="s">
        <v>233</v>
      </c>
      <c r="C46" s="20">
        <v>0</v>
      </c>
      <c r="D46" s="20">
        <v>1</v>
      </c>
      <c r="E46" s="20">
        <v>1</v>
      </c>
    </row>
    <row r="47" spans="2:5" ht="20.100000000000001" customHeight="1" thickBot="1" x14ac:dyDescent="0.25">
      <c r="B47" s="4" t="s">
        <v>234</v>
      </c>
      <c r="C47" s="20">
        <v>0</v>
      </c>
      <c r="D47" s="20">
        <v>3</v>
      </c>
      <c r="E47" s="20">
        <v>3</v>
      </c>
    </row>
    <row r="48" spans="2:5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</row>
    <row r="51" spans="2:5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</row>
    <row r="53" spans="2:5" ht="20.100000000000001" customHeight="1" thickBot="1" x14ac:dyDescent="0.25">
      <c r="B53" s="4" t="s">
        <v>240</v>
      </c>
      <c r="C53" s="20">
        <v>1</v>
      </c>
      <c r="D53" s="20">
        <v>0</v>
      </c>
      <c r="E53" s="20">
        <v>1</v>
      </c>
    </row>
    <row r="54" spans="2:5" ht="20.100000000000001" customHeight="1" thickBot="1" x14ac:dyDescent="0.25">
      <c r="B54" s="4" t="s">
        <v>241</v>
      </c>
      <c r="C54" s="20">
        <v>0</v>
      </c>
      <c r="D54" s="20">
        <v>0</v>
      </c>
      <c r="E54" s="20">
        <v>0</v>
      </c>
    </row>
    <row r="55" spans="2:5" ht="20.100000000000001" customHeight="1" thickBot="1" x14ac:dyDescent="0.25">
      <c r="B55" s="4" t="s">
        <v>242</v>
      </c>
      <c r="C55" s="20">
        <v>1</v>
      </c>
      <c r="D55" s="20">
        <v>0</v>
      </c>
      <c r="E55" s="20">
        <v>1</v>
      </c>
    </row>
    <row r="56" spans="2:5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</row>
    <row r="57" spans="2:5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246</v>
      </c>
      <c r="C59" s="20">
        <v>0</v>
      </c>
      <c r="D59" s="20">
        <v>0</v>
      </c>
      <c r="E59" s="20">
        <v>0</v>
      </c>
    </row>
    <row r="60" spans="2:5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f>SUM(C11:C60)</f>
        <v>8</v>
      </c>
      <c r="D61" s="9">
        <f t="shared" ref="D61:E61" si="0">SUM(D11:D60)</f>
        <v>14</v>
      </c>
      <c r="E61" s="9">
        <f t="shared" si="0"/>
        <v>22</v>
      </c>
    </row>
    <row r="63" spans="2:5" x14ac:dyDescent="0.2">
      <c r="C63" s="58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101" t="s">
        <v>171</v>
      </c>
      <c r="D12" s="101"/>
      <c r="E12" s="101"/>
      <c r="F12" s="101"/>
      <c r="G12" s="101"/>
      <c r="H12" s="101" t="s">
        <v>172</v>
      </c>
      <c r="I12" s="101"/>
      <c r="J12" s="101"/>
      <c r="K12" s="101"/>
      <c r="L12" s="101"/>
      <c r="M12" s="101" t="s">
        <v>173</v>
      </c>
      <c r="N12" s="101"/>
      <c r="O12" s="101"/>
      <c r="P12" s="101"/>
      <c r="Q12" s="101"/>
      <c r="R12" s="101" t="s">
        <v>174</v>
      </c>
      <c r="S12" s="101"/>
      <c r="T12" s="101"/>
      <c r="U12" s="101"/>
      <c r="V12" s="101"/>
      <c r="W12" s="101" t="s">
        <v>175</v>
      </c>
      <c r="X12" s="101"/>
      <c r="Y12" s="101"/>
      <c r="Z12" s="101"/>
      <c r="AA12" s="101"/>
      <c r="AB12" s="101" t="s">
        <v>35</v>
      </c>
      <c r="AC12" s="101"/>
      <c r="AD12" s="101"/>
      <c r="AE12" s="101"/>
      <c r="AF12" s="101"/>
    </row>
    <row r="13" spans="2:32" ht="28.5" customHeight="1" x14ac:dyDescent="0.2">
      <c r="C13" s="102" t="s">
        <v>60</v>
      </c>
      <c r="D13" s="102" t="s">
        <v>176</v>
      </c>
      <c r="E13" s="102"/>
      <c r="F13" s="102"/>
      <c r="G13" s="102" t="s">
        <v>177</v>
      </c>
      <c r="H13" s="102" t="s">
        <v>60</v>
      </c>
      <c r="I13" s="102" t="s">
        <v>176</v>
      </c>
      <c r="J13" s="102"/>
      <c r="K13" s="102"/>
      <c r="L13" s="102" t="s">
        <v>177</v>
      </c>
      <c r="M13" s="102" t="s">
        <v>60</v>
      </c>
      <c r="N13" s="102" t="s">
        <v>176</v>
      </c>
      <c r="O13" s="102"/>
      <c r="P13" s="102"/>
      <c r="Q13" s="102" t="s">
        <v>177</v>
      </c>
      <c r="R13" s="102" t="s">
        <v>60</v>
      </c>
      <c r="S13" s="102" t="s">
        <v>176</v>
      </c>
      <c r="T13" s="102"/>
      <c r="U13" s="102"/>
      <c r="V13" s="102" t="s">
        <v>177</v>
      </c>
      <c r="W13" s="102" t="s">
        <v>60</v>
      </c>
      <c r="X13" s="102" t="s">
        <v>176</v>
      </c>
      <c r="Y13" s="102"/>
      <c r="Z13" s="102"/>
      <c r="AA13" s="102" t="s">
        <v>177</v>
      </c>
      <c r="AB13" s="102" t="s">
        <v>60</v>
      </c>
      <c r="AC13" s="102" t="s">
        <v>176</v>
      </c>
      <c r="AD13" s="102"/>
      <c r="AE13" s="102"/>
      <c r="AF13" s="102" t="s">
        <v>177</v>
      </c>
    </row>
    <row r="14" spans="2:32" ht="28.5" customHeight="1" thickBot="1" x14ac:dyDescent="0.25">
      <c r="C14" s="102"/>
      <c r="D14" s="34" t="s">
        <v>178</v>
      </c>
      <c r="E14" s="34" t="s">
        <v>179</v>
      </c>
      <c r="F14" s="34" t="s">
        <v>180</v>
      </c>
      <c r="G14" s="102"/>
      <c r="H14" s="102"/>
      <c r="I14" s="34" t="s">
        <v>178</v>
      </c>
      <c r="J14" s="34" t="s">
        <v>179</v>
      </c>
      <c r="K14" s="34" t="s">
        <v>180</v>
      </c>
      <c r="L14" s="102"/>
      <c r="M14" s="102"/>
      <c r="N14" s="34" t="s">
        <v>178</v>
      </c>
      <c r="O14" s="34" t="s">
        <v>179</v>
      </c>
      <c r="P14" s="34" t="s">
        <v>180</v>
      </c>
      <c r="Q14" s="102"/>
      <c r="R14" s="102"/>
      <c r="S14" s="34" t="s">
        <v>178</v>
      </c>
      <c r="T14" s="34" t="s">
        <v>179</v>
      </c>
      <c r="U14" s="34" t="s">
        <v>180</v>
      </c>
      <c r="V14" s="102"/>
      <c r="W14" s="102"/>
      <c r="X14" s="34" t="s">
        <v>178</v>
      </c>
      <c r="Y14" s="34" t="s">
        <v>179</v>
      </c>
      <c r="Z14" s="34" t="s">
        <v>180</v>
      </c>
      <c r="AA14" s="102"/>
      <c r="AB14" s="102"/>
      <c r="AC14" s="34" t="s">
        <v>178</v>
      </c>
      <c r="AD14" s="34" t="s">
        <v>179</v>
      </c>
      <c r="AE14" s="34" t="s">
        <v>180</v>
      </c>
      <c r="AF14" s="102"/>
    </row>
    <row r="15" spans="2:32" ht="20.100000000000001" customHeight="1" thickBot="1" x14ac:dyDescent="0.25">
      <c r="B15" s="3" t="s">
        <v>198</v>
      </c>
      <c r="C15" s="19">
        <v>198</v>
      </c>
      <c r="D15" s="19">
        <v>0</v>
      </c>
      <c r="E15" s="19">
        <v>197</v>
      </c>
      <c r="F15" s="19">
        <v>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11</v>
      </c>
      <c r="N15" s="19">
        <v>0</v>
      </c>
      <c r="O15" s="19">
        <v>11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209</v>
      </c>
      <c r="AC15" s="19">
        <v>0</v>
      </c>
      <c r="AD15" s="19">
        <v>208</v>
      </c>
      <c r="AE15" s="19">
        <v>1</v>
      </c>
      <c r="AF15" s="19">
        <v>0</v>
      </c>
    </row>
    <row r="16" spans="2:32" ht="20.100000000000001" customHeight="1" thickBot="1" x14ac:dyDescent="0.25">
      <c r="B16" s="4" t="s">
        <v>199</v>
      </c>
      <c r="C16" s="20">
        <v>398</v>
      </c>
      <c r="D16" s="20">
        <v>0</v>
      </c>
      <c r="E16" s="20">
        <v>366</v>
      </c>
      <c r="F16" s="20">
        <v>32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19</v>
      </c>
      <c r="N16" s="20">
        <v>0</v>
      </c>
      <c r="O16" s="20">
        <v>19</v>
      </c>
      <c r="P16" s="20">
        <v>0</v>
      </c>
      <c r="Q16" s="20">
        <v>0</v>
      </c>
      <c r="R16" s="20">
        <v>6</v>
      </c>
      <c r="S16" s="20">
        <v>0</v>
      </c>
      <c r="T16" s="20">
        <v>6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423</v>
      </c>
      <c r="AC16" s="20">
        <v>0</v>
      </c>
      <c r="AD16" s="20">
        <v>391</v>
      </c>
      <c r="AE16" s="20">
        <v>32</v>
      </c>
      <c r="AF16" s="20">
        <v>0</v>
      </c>
    </row>
    <row r="17" spans="2:32" ht="20.100000000000001" customHeight="1" thickBot="1" x14ac:dyDescent="0.25">
      <c r="B17" s="4" t="s">
        <v>200</v>
      </c>
      <c r="C17" s="20">
        <v>129</v>
      </c>
      <c r="D17" s="20">
        <v>0</v>
      </c>
      <c r="E17" s="20">
        <v>112</v>
      </c>
      <c r="F17" s="20">
        <v>17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3</v>
      </c>
      <c r="N17" s="20">
        <v>0</v>
      </c>
      <c r="O17" s="20">
        <v>3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132</v>
      </c>
      <c r="AC17" s="20">
        <v>0</v>
      </c>
      <c r="AD17" s="20">
        <v>115</v>
      </c>
      <c r="AE17" s="20">
        <v>17</v>
      </c>
      <c r="AF17" s="20">
        <v>0</v>
      </c>
    </row>
    <row r="18" spans="2:32" ht="20.100000000000001" customHeight="1" thickBot="1" x14ac:dyDescent="0.25">
      <c r="B18" s="4" t="s">
        <v>201</v>
      </c>
      <c r="C18" s="20">
        <v>240</v>
      </c>
      <c r="D18" s="20">
        <v>0</v>
      </c>
      <c r="E18" s="20">
        <v>238</v>
      </c>
      <c r="F18" s="20">
        <v>2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79</v>
      </c>
      <c r="N18" s="20">
        <v>0</v>
      </c>
      <c r="O18" s="20">
        <v>79</v>
      </c>
      <c r="P18" s="20">
        <v>0</v>
      </c>
      <c r="Q18" s="20">
        <v>0</v>
      </c>
      <c r="R18" s="20">
        <v>23</v>
      </c>
      <c r="S18" s="20">
        <v>0</v>
      </c>
      <c r="T18" s="20">
        <v>23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342</v>
      </c>
      <c r="AC18" s="20">
        <v>0</v>
      </c>
      <c r="AD18" s="20">
        <v>340</v>
      </c>
      <c r="AE18" s="20">
        <v>2</v>
      </c>
      <c r="AF18" s="20">
        <v>0</v>
      </c>
    </row>
    <row r="19" spans="2:32" ht="20.100000000000001" customHeight="1" thickBot="1" x14ac:dyDescent="0.25">
      <c r="B19" s="4" t="s">
        <v>202</v>
      </c>
      <c r="C19" s="20">
        <v>159</v>
      </c>
      <c r="D19" s="20">
        <v>0</v>
      </c>
      <c r="E19" s="20">
        <v>149</v>
      </c>
      <c r="F19" s="20">
        <v>10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5</v>
      </c>
      <c r="N19" s="20">
        <v>0</v>
      </c>
      <c r="O19" s="20">
        <v>5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164</v>
      </c>
      <c r="AC19" s="20">
        <v>0</v>
      </c>
      <c r="AD19" s="20">
        <v>154</v>
      </c>
      <c r="AE19" s="20">
        <v>10</v>
      </c>
      <c r="AF19" s="20">
        <v>0</v>
      </c>
    </row>
    <row r="20" spans="2:32" ht="20.100000000000001" customHeight="1" thickBot="1" x14ac:dyDescent="0.25">
      <c r="B20" s="4" t="s">
        <v>203</v>
      </c>
      <c r="C20" s="20">
        <v>93</v>
      </c>
      <c r="D20" s="20">
        <v>0</v>
      </c>
      <c r="E20" s="20">
        <v>82</v>
      </c>
      <c r="F20" s="20">
        <v>11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4</v>
      </c>
      <c r="N20" s="20">
        <v>0</v>
      </c>
      <c r="O20" s="20">
        <v>4</v>
      </c>
      <c r="P20" s="20">
        <v>0</v>
      </c>
      <c r="Q20" s="20">
        <v>0</v>
      </c>
      <c r="R20" s="20">
        <v>7</v>
      </c>
      <c r="S20" s="20">
        <v>0</v>
      </c>
      <c r="T20" s="20">
        <v>7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104</v>
      </c>
      <c r="AC20" s="20">
        <v>0</v>
      </c>
      <c r="AD20" s="20">
        <v>93</v>
      </c>
      <c r="AE20" s="20">
        <v>11</v>
      </c>
      <c r="AF20" s="20">
        <v>0</v>
      </c>
    </row>
    <row r="21" spans="2:32" ht="20.100000000000001" customHeight="1" thickBot="1" x14ac:dyDescent="0.25">
      <c r="B21" s="4" t="s">
        <v>204</v>
      </c>
      <c r="C21" s="20">
        <v>300</v>
      </c>
      <c r="D21" s="20">
        <v>0</v>
      </c>
      <c r="E21" s="20">
        <v>253</v>
      </c>
      <c r="F21" s="20">
        <v>47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49</v>
      </c>
      <c r="N21" s="20">
        <v>0</v>
      </c>
      <c r="O21" s="20">
        <v>44</v>
      </c>
      <c r="P21" s="20">
        <v>5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349</v>
      </c>
      <c r="AC21" s="20">
        <v>0</v>
      </c>
      <c r="AD21" s="20">
        <v>297</v>
      </c>
      <c r="AE21" s="20">
        <v>52</v>
      </c>
      <c r="AF21" s="20">
        <v>0</v>
      </c>
    </row>
    <row r="22" spans="2:32" ht="20.100000000000001" customHeight="1" thickBot="1" x14ac:dyDescent="0.25">
      <c r="B22" s="4" t="s">
        <v>205</v>
      </c>
      <c r="C22" s="20">
        <v>401</v>
      </c>
      <c r="D22" s="20">
        <v>5</v>
      </c>
      <c r="E22" s="20">
        <v>187</v>
      </c>
      <c r="F22" s="20">
        <v>209</v>
      </c>
      <c r="G22" s="20">
        <v>0</v>
      </c>
      <c r="H22" s="20">
        <v>1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402</v>
      </c>
      <c r="AC22" s="20">
        <v>5</v>
      </c>
      <c r="AD22" s="20">
        <v>187</v>
      </c>
      <c r="AE22" s="20">
        <v>210</v>
      </c>
      <c r="AF22" s="20">
        <v>0</v>
      </c>
    </row>
    <row r="23" spans="2:32" ht="20.100000000000001" customHeight="1" thickBot="1" x14ac:dyDescent="0.25">
      <c r="B23" s="4" t="s">
        <v>206</v>
      </c>
      <c r="C23" s="20">
        <v>31</v>
      </c>
      <c r="D23" s="20">
        <v>3</v>
      </c>
      <c r="E23" s="20">
        <v>28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3</v>
      </c>
      <c r="S23" s="20">
        <v>0</v>
      </c>
      <c r="T23" s="20">
        <v>3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34</v>
      </c>
      <c r="AC23" s="20">
        <v>3</v>
      </c>
      <c r="AD23" s="20">
        <v>31</v>
      </c>
      <c r="AE23" s="20">
        <v>0</v>
      </c>
      <c r="AF23" s="20">
        <v>0</v>
      </c>
    </row>
    <row r="24" spans="2:32" ht="20.100000000000001" customHeight="1" thickBot="1" x14ac:dyDescent="0.25">
      <c r="B24" s="4" t="s">
        <v>207</v>
      </c>
      <c r="C24" s="20">
        <v>10</v>
      </c>
      <c r="D24" s="20">
        <v>0</v>
      </c>
      <c r="E24" s="20">
        <v>9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0</v>
      </c>
      <c r="O24" s="20">
        <v>1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11</v>
      </c>
      <c r="AC24" s="20">
        <v>0</v>
      </c>
      <c r="AD24" s="20">
        <v>10</v>
      </c>
      <c r="AE24" s="20">
        <v>1</v>
      </c>
      <c r="AF24" s="20">
        <v>0</v>
      </c>
    </row>
    <row r="25" spans="2:32" ht="20.100000000000001" customHeight="1" thickBot="1" x14ac:dyDescent="0.25">
      <c r="B25" s="4" t="s">
        <v>208</v>
      </c>
      <c r="C25" s="20">
        <v>134</v>
      </c>
      <c r="D25" s="20">
        <v>0</v>
      </c>
      <c r="E25" s="20">
        <v>112</v>
      </c>
      <c r="F25" s="20">
        <v>22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2</v>
      </c>
      <c r="P25" s="20">
        <v>0</v>
      </c>
      <c r="Q25" s="20">
        <v>0</v>
      </c>
      <c r="R25" s="20">
        <v>8</v>
      </c>
      <c r="S25" s="20">
        <v>0</v>
      </c>
      <c r="T25" s="20">
        <v>8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144</v>
      </c>
      <c r="AC25" s="20">
        <v>0</v>
      </c>
      <c r="AD25" s="20">
        <v>122</v>
      </c>
      <c r="AE25" s="20">
        <v>22</v>
      </c>
      <c r="AF25" s="20">
        <v>0</v>
      </c>
    </row>
    <row r="26" spans="2:32" ht="20.100000000000001" customHeight="1" thickBot="1" x14ac:dyDescent="0.25">
      <c r="B26" s="4" t="s">
        <v>209</v>
      </c>
      <c r="C26" s="20">
        <v>140</v>
      </c>
      <c r="D26" s="20">
        <v>0</v>
      </c>
      <c r="E26" s="20">
        <v>104</v>
      </c>
      <c r="F26" s="20">
        <v>36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3</v>
      </c>
      <c r="N26" s="20">
        <v>0</v>
      </c>
      <c r="O26" s="20">
        <v>3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143</v>
      </c>
      <c r="AC26" s="20">
        <v>0</v>
      </c>
      <c r="AD26" s="20">
        <v>107</v>
      </c>
      <c r="AE26" s="20">
        <v>36</v>
      </c>
      <c r="AF26" s="20">
        <v>0</v>
      </c>
    </row>
    <row r="27" spans="2:32" ht="20.100000000000001" customHeight="1" thickBot="1" x14ac:dyDescent="0.25">
      <c r="B27" s="4" t="s">
        <v>210</v>
      </c>
      <c r="C27" s="20">
        <v>231</v>
      </c>
      <c r="D27" s="20">
        <v>0</v>
      </c>
      <c r="E27" s="20">
        <v>172</v>
      </c>
      <c r="F27" s="20">
        <v>59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7</v>
      </c>
      <c r="N27" s="20">
        <v>0</v>
      </c>
      <c r="O27" s="20">
        <v>6</v>
      </c>
      <c r="P27" s="20">
        <v>1</v>
      </c>
      <c r="Q27" s="20">
        <v>0</v>
      </c>
      <c r="R27" s="20">
        <v>1</v>
      </c>
      <c r="S27" s="20">
        <v>0</v>
      </c>
      <c r="T27" s="20">
        <v>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239</v>
      </c>
      <c r="AC27" s="20">
        <v>0</v>
      </c>
      <c r="AD27" s="20">
        <v>179</v>
      </c>
      <c r="AE27" s="20">
        <v>60</v>
      </c>
      <c r="AF27" s="20">
        <v>0</v>
      </c>
    </row>
    <row r="28" spans="2:32" ht="20.100000000000001" customHeight="1" thickBot="1" x14ac:dyDescent="0.25">
      <c r="B28" s="4" t="s">
        <v>211</v>
      </c>
      <c r="C28" s="20">
        <v>207</v>
      </c>
      <c r="D28" s="20">
        <v>9</v>
      </c>
      <c r="E28" s="20">
        <v>172</v>
      </c>
      <c r="F28" s="20">
        <v>26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44</v>
      </c>
      <c r="N28" s="20">
        <v>0</v>
      </c>
      <c r="O28" s="20">
        <v>44</v>
      </c>
      <c r="P28" s="20">
        <v>0</v>
      </c>
      <c r="Q28" s="20">
        <v>0</v>
      </c>
      <c r="R28" s="20">
        <v>17</v>
      </c>
      <c r="S28" s="20">
        <v>0</v>
      </c>
      <c r="T28" s="20">
        <v>17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268</v>
      </c>
      <c r="AC28" s="20">
        <v>9</v>
      </c>
      <c r="AD28" s="20">
        <v>233</v>
      </c>
      <c r="AE28" s="20">
        <v>26</v>
      </c>
      <c r="AF28" s="20">
        <v>0</v>
      </c>
    </row>
    <row r="29" spans="2:32" ht="20.100000000000001" customHeight="1" thickBot="1" x14ac:dyDescent="0.25">
      <c r="B29" s="4" t="s">
        <v>212</v>
      </c>
      <c r="C29" s="20">
        <v>194</v>
      </c>
      <c r="D29" s="20">
        <v>0</v>
      </c>
      <c r="E29" s="20">
        <v>135</v>
      </c>
      <c r="F29" s="20">
        <v>59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3</v>
      </c>
      <c r="N29" s="20">
        <v>0</v>
      </c>
      <c r="O29" s="20">
        <v>3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197</v>
      </c>
      <c r="AC29" s="20">
        <v>0</v>
      </c>
      <c r="AD29" s="20">
        <v>138</v>
      </c>
      <c r="AE29" s="20">
        <v>59</v>
      </c>
      <c r="AF29" s="20">
        <v>0</v>
      </c>
    </row>
    <row r="30" spans="2:32" ht="20.100000000000001" customHeight="1" thickBot="1" x14ac:dyDescent="0.25">
      <c r="B30" s="5" t="s">
        <v>213</v>
      </c>
      <c r="C30" s="31">
        <v>95</v>
      </c>
      <c r="D30" s="31">
        <v>0</v>
      </c>
      <c r="E30" s="31">
        <v>56</v>
      </c>
      <c r="F30" s="31">
        <v>39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3</v>
      </c>
      <c r="N30" s="31">
        <v>0</v>
      </c>
      <c r="O30" s="31">
        <v>1</v>
      </c>
      <c r="P30" s="31">
        <v>2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98</v>
      </c>
      <c r="AC30" s="31">
        <v>0</v>
      </c>
      <c r="AD30" s="31">
        <v>57</v>
      </c>
      <c r="AE30" s="31">
        <v>41</v>
      </c>
      <c r="AF30" s="31">
        <v>0</v>
      </c>
    </row>
    <row r="31" spans="2:32" ht="20.100000000000001" customHeight="1" thickBot="1" x14ac:dyDescent="0.25">
      <c r="B31" s="6" t="s">
        <v>214</v>
      </c>
      <c r="C31" s="33">
        <v>33</v>
      </c>
      <c r="D31" s="33">
        <v>0</v>
      </c>
      <c r="E31" s="33">
        <v>28</v>
      </c>
      <c r="F31" s="33">
        <v>5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33</v>
      </c>
      <c r="AC31" s="33">
        <v>0</v>
      </c>
      <c r="AD31" s="33">
        <v>28</v>
      </c>
      <c r="AE31" s="33">
        <v>5</v>
      </c>
      <c r="AF31" s="33">
        <v>0</v>
      </c>
    </row>
    <row r="32" spans="2:32" ht="20.100000000000001" customHeight="1" thickBot="1" x14ac:dyDescent="0.25">
      <c r="B32" s="4" t="s">
        <v>215</v>
      </c>
      <c r="C32" s="33">
        <v>69</v>
      </c>
      <c r="D32" s="33">
        <v>0</v>
      </c>
      <c r="E32" s="33">
        <v>68</v>
      </c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69</v>
      </c>
      <c r="AC32" s="33">
        <v>0</v>
      </c>
      <c r="AD32" s="33">
        <v>68</v>
      </c>
      <c r="AE32" s="33">
        <v>1</v>
      </c>
      <c r="AF32" s="33">
        <v>0</v>
      </c>
    </row>
    <row r="33" spans="2:32" ht="20.100000000000001" customHeight="1" thickBot="1" x14ac:dyDescent="0.25">
      <c r="B33" s="4" t="s">
        <v>216</v>
      </c>
      <c r="C33" s="32">
        <v>63</v>
      </c>
      <c r="D33" s="32">
        <v>0</v>
      </c>
      <c r="E33" s="32">
        <v>45</v>
      </c>
      <c r="F33" s="32">
        <v>18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63</v>
      </c>
      <c r="AC33" s="32">
        <v>0</v>
      </c>
      <c r="AD33" s="32">
        <v>45</v>
      </c>
      <c r="AE33" s="32">
        <v>18</v>
      </c>
      <c r="AF33" s="32">
        <v>0</v>
      </c>
    </row>
    <row r="34" spans="2:32" ht="20.100000000000001" customHeight="1" thickBot="1" x14ac:dyDescent="0.25">
      <c r="B34" s="4" t="s">
        <v>217</v>
      </c>
      <c r="C34" s="20">
        <v>31</v>
      </c>
      <c r="D34" s="20">
        <v>0</v>
      </c>
      <c r="E34" s="20">
        <v>28</v>
      </c>
      <c r="F34" s="20">
        <v>3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31</v>
      </c>
      <c r="AC34" s="20">
        <v>0</v>
      </c>
      <c r="AD34" s="20">
        <v>28</v>
      </c>
      <c r="AE34" s="20">
        <v>3</v>
      </c>
      <c r="AF34" s="20">
        <v>0</v>
      </c>
    </row>
    <row r="35" spans="2:32" ht="20.100000000000001" customHeight="1" thickBot="1" x14ac:dyDescent="0.25">
      <c r="B35" s="4" t="s">
        <v>218</v>
      </c>
      <c r="C35" s="20">
        <v>22</v>
      </c>
      <c r="D35" s="20">
        <v>0</v>
      </c>
      <c r="E35" s="20">
        <v>18</v>
      </c>
      <c r="F35" s="20">
        <v>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22</v>
      </c>
      <c r="AC35" s="20">
        <v>0</v>
      </c>
      <c r="AD35" s="20">
        <v>18</v>
      </c>
      <c r="AE35" s="20">
        <v>4</v>
      </c>
      <c r="AF35" s="20">
        <v>0</v>
      </c>
    </row>
    <row r="36" spans="2:32" ht="20.100000000000001" customHeight="1" thickBot="1" x14ac:dyDescent="0.25">
      <c r="B36" s="4" t="s">
        <v>219</v>
      </c>
      <c r="C36" s="20">
        <v>15</v>
      </c>
      <c r="D36" s="20">
        <v>0</v>
      </c>
      <c r="E36" s="20">
        <v>8</v>
      </c>
      <c r="F36" s="20">
        <v>7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</v>
      </c>
      <c r="N36" s="20">
        <v>0</v>
      </c>
      <c r="O36" s="20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16</v>
      </c>
      <c r="AC36" s="20">
        <v>0</v>
      </c>
      <c r="AD36" s="20">
        <v>9</v>
      </c>
      <c r="AE36" s="20">
        <v>7</v>
      </c>
      <c r="AF36" s="20">
        <v>0</v>
      </c>
    </row>
    <row r="37" spans="2:32" ht="20.100000000000001" customHeight="1" thickBot="1" x14ac:dyDescent="0.25">
      <c r="B37" s="4" t="s">
        <v>220</v>
      </c>
      <c r="C37" s="20">
        <v>16</v>
      </c>
      <c r="D37" s="20">
        <v>0</v>
      </c>
      <c r="E37" s="20">
        <v>16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4</v>
      </c>
      <c r="N37" s="20">
        <v>0</v>
      </c>
      <c r="O37" s="20">
        <v>3</v>
      </c>
      <c r="P37" s="20">
        <v>1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20</v>
      </c>
      <c r="AC37" s="20">
        <v>0</v>
      </c>
      <c r="AD37" s="20">
        <v>19</v>
      </c>
      <c r="AE37" s="20">
        <v>1</v>
      </c>
      <c r="AF37" s="20">
        <v>0</v>
      </c>
    </row>
    <row r="38" spans="2:32" ht="20.100000000000001" customHeight="1" thickBot="1" x14ac:dyDescent="0.25">
      <c r="B38" s="4" t="s">
        <v>221</v>
      </c>
      <c r="C38" s="20">
        <v>95</v>
      </c>
      <c r="D38" s="20">
        <v>0</v>
      </c>
      <c r="E38" s="20">
        <v>52</v>
      </c>
      <c r="F38" s="20">
        <v>43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95</v>
      </c>
      <c r="AC38" s="20">
        <v>0</v>
      </c>
      <c r="AD38" s="20">
        <v>52</v>
      </c>
      <c r="AE38" s="20">
        <v>43</v>
      </c>
      <c r="AF38" s="20">
        <v>0</v>
      </c>
    </row>
    <row r="39" spans="2:32" ht="20.100000000000001" customHeight="1" thickBot="1" x14ac:dyDescent="0.25">
      <c r="B39" s="4" t="s">
        <v>222</v>
      </c>
      <c r="C39" s="20">
        <v>25</v>
      </c>
      <c r="D39" s="20">
        <v>0</v>
      </c>
      <c r="E39" s="20">
        <v>24</v>
      </c>
      <c r="F39" s="20">
        <v>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25</v>
      </c>
      <c r="AC39" s="20">
        <v>0</v>
      </c>
      <c r="AD39" s="20">
        <v>24</v>
      </c>
      <c r="AE39" s="20">
        <v>1</v>
      </c>
      <c r="AF39" s="20">
        <v>0</v>
      </c>
    </row>
    <row r="40" spans="2:32" ht="20.100000000000001" customHeight="1" thickBot="1" x14ac:dyDescent="0.25">
      <c r="B40" s="4" t="s">
        <v>223</v>
      </c>
      <c r="C40" s="20">
        <v>85</v>
      </c>
      <c r="D40" s="20">
        <v>0</v>
      </c>
      <c r="E40" s="20">
        <v>79</v>
      </c>
      <c r="F40" s="20">
        <v>6</v>
      </c>
      <c r="G40" s="20">
        <v>0</v>
      </c>
      <c r="H40" s="20">
        <v>1</v>
      </c>
      <c r="I40" s="20">
        <v>0</v>
      </c>
      <c r="J40" s="20">
        <v>1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86</v>
      </c>
      <c r="AC40" s="20">
        <v>0</v>
      </c>
      <c r="AD40" s="20">
        <v>80</v>
      </c>
      <c r="AE40" s="20">
        <v>6</v>
      </c>
      <c r="AF40" s="20">
        <v>0</v>
      </c>
    </row>
    <row r="41" spans="2:32" ht="20.100000000000001" customHeight="1" thickBot="1" x14ac:dyDescent="0.25">
      <c r="B41" s="4" t="s">
        <v>224</v>
      </c>
      <c r="C41" s="20">
        <v>80</v>
      </c>
      <c r="D41" s="20">
        <v>0</v>
      </c>
      <c r="E41" s="20">
        <v>53</v>
      </c>
      <c r="F41" s="20">
        <v>27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16</v>
      </c>
      <c r="N41" s="20">
        <v>0</v>
      </c>
      <c r="O41" s="20">
        <v>16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96</v>
      </c>
      <c r="AC41" s="20">
        <v>0</v>
      </c>
      <c r="AD41" s="20">
        <v>69</v>
      </c>
      <c r="AE41" s="20">
        <v>27</v>
      </c>
      <c r="AF41" s="20">
        <v>0</v>
      </c>
    </row>
    <row r="42" spans="2:32" ht="20.100000000000001" customHeight="1" thickBot="1" x14ac:dyDescent="0.25">
      <c r="B42" s="4" t="s">
        <v>225</v>
      </c>
      <c r="C42" s="20">
        <v>33</v>
      </c>
      <c r="D42" s="20">
        <v>0</v>
      </c>
      <c r="E42" s="20">
        <v>31</v>
      </c>
      <c r="F42" s="20">
        <v>2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33</v>
      </c>
      <c r="AC42" s="20">
        <v>0</v>
      </c>
      <c r="AD42" s="20">
        <v>31</v>
      </c>
      <c r="AE42" s="20">
        <v>2</v>
      </c>
      <c r="AF42" s="20">
        <v>0</v>
      </c>
    </row>
    <row r="43" spans="2:32" ht="20.100000000000001" customHeight="1" thickBot="1" x14ac:dyDescent="0.25">
      <c r="B43" s="4" t="s">
        <v>226</v>
      </c>
      <c r="C43" s="20">
        <v>47</v>
      </c>
      <c r="D43" s="20">
        <v>0</v>
      </c>
      <c r="E43" s="20">
        <v>33</v>
      </c>
      <c r="F43" s="20">
        <v>14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0</v>
      </c>
      <c r="O43" s="20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48</v>
      </c>
      <c r="AC43" s="20">
        <v>0</v>
      </c>
      <c r="AD43" s="20">
        <v>34</v>
      </c>
      <c r="AE43" s="20">
        <v>14</v>
      </c>
      <c r="AF43" s="20">
        <v>0</v>
      </c>
    </row>
    <row r="44" spans="2:32" ht="20.100000000000001" customHeight="1" thickBot="1" x14ac:dyDescent="0.25">
      <c r="B44" s="4" t="s">
        <v>227</v>
      </c>
      <c r="C44" s="20">
        <v>99</v>
      </c>
      <c r="D44" s="20">
        <v>0</v>
      </c>
      <c r="E44" s="20">
        <v>75</v>
      </c>
      <c r="F44" s="20">
        <v>24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99</v>
      </c>
      <c r="AC44" s="20">
        <v>0</v>
      </c>
      <c r="AD44" s="20">
        <v>75</v>
      </c>
      <c r="AE44" s="20">
        <v>24</v>
      </c>
      <c r="AF44" s="20">
        <v>0</v>
      </c>
    </row>
    <row r="45" spans="2:32" ht="20.100000000000001" customHeight="1" thickBot="1" x14ac:dyDescent="0.25">
      <c r="B45" s="4" t="s">
        <v>228</v>
      </c>
      <c r="C45" s="20">
        <v>899</v>
      </c>
      <c r="D45" s="20">
        <v>0</v>
      </c>
      <c r="E45" s="20">
        <v>361</v>
      </c>
      <c r="F45" s="20">
        <v>538</v>
      </c>
      <c r="G45" s="20">
        <v>0</v>
      </c>
      <c r="H45" s="20">
        <v>2</v>
      </c>
      <c r="I45" s="20">
        <v>0</v>
      </c>
      <c r="J45" s="20">
        <v>0</v>
      </c>
      <c r="K45" s="20">
        <v>2</v>
      </c>
      <c r="L45" s="20">
        <v>0</v>
      </c>
      <c r="M45" s="20">
        <v>15</v>
      </c>
      <c r="N45" s="20">
        <v>0</v>
      </c>
      <c r="O45" s="20">
        <v>15</v>
      </c>
      <c r="P45" s="20">
        <v>0</v>
      </c>
      <c r="Q45" s="20">
        <v>0</v>
      </c>
      <c r="R45" s="20">
        <v>5</v>
      </c>
      <c r="S45" s="20">
        <v>0</v>
      </c>
      <c r="T45" s="20">
        <v>5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921</v>
      </c>
      <c r="AC45" s="20">
        <v>0</v>
      </c>
      <c r="AD45" s="20">
        <v>381</v>
      </c>
      <c r="AE45" s="20">
        <v>540</v>
      </c>
      <c r="AF45" s="20">
        <v>0</v>
      </c>
    </row>
    <row r="46" spans="2:32" ht="20.100000000000001" customHeight="1" thickBot="1" x14ac:dyDescent="0.25">
      <c r="B46" s="4" t="s">
        <v>229</v>
      </c>
      <c r="C46" s="20">
        <v>117</v>
      </c>
      <c r="D46" s="20">
        <v>0</v>
      </c>
      <c r="E46" s="20">
        <v>47</v>
      </c>
      <c r="F46" s="20">
        <v>70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117</v>
      </c>
      <c r="AC46" s="20">
        <v>0</v>
      </c>
      <c r="AD46" s="20">
        <v>47</v>
      </c>
      <c r="AE46" s="20">
        <v>70</v>
      </c>
      <c r="AF46" s="20">
        <v>0</v>
      </c>
    </row>
    <row r="47" spans="2:32" ht="20.100000000000001" customHeight="1" thickBot="1" x14ac:dyDescent="0.25">
      <c r="B47" s="4" t="s">
        <v>230</v>
      </c>
      <c r="C47" s="20">
        <v>71</v>
      </c>
      <c r="D47" s="20">
        <v>2</v>
      </c>
      <c r="E47" s="20">
        <v>42</v>
      </c>
      <c r="F47" s="20">
        <v>27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3</v>
      </c>
      <c r="N47" s="20">
        <v>0</v>
      </c>
      <c r="O47" s="20">
        <v>3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74</v>
      </c>
      <c r="AC47" s="20">
        <v>2</v>
      </c>
      <c r="AD47" s="20">
        <v>45</v>
      </c>
      <c r="AE47" s="20">
        <v>27</v>
      </c>
      <c r="AF47" s="20">
        <v>0</v>
      </c>
    </row>
    <row r="48" spans="2:32" ht="20.100000000000001" customHeight="1" thickBot="1" x14ac:dyDescent="0.25">
      <c r="B48" s="4" t="s">
        <v>231</v>
      </c>
      <c r="C48" s="20">
        <v>185</v>
      </c>
      <c r="D48" s="20">
        <v>0</v>
      </c>
      <c r="E48" s="20">
        <v>132</v>
      </c>
      <c r="F48" s="20">
        <v>53</v>
      </c>
      <c r="G48" s="20">
        <v>0</v>
      </c>
      <c r="H48" s="20">
        <v>2</v>
      </c>
      <c r="I48" s="20">
        <v>0</v>
      </c>
      <c r="J48" s="20">
        <v>0</v>
      </c>
      <c r="K48" s="20">
        <v>2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187</v>
      </c>
      <c r="AC48" s="20">
        <v>0</v>
      </c>
      <c r="AD48" s="20">
        <v>132</v>
      </c>
      <c r="AE48" s="20">
        <v>55</v>
      </c>
      <c r="AF48" s="20">
        <v>0</v>
      </c>
    </row>
    <row r="49" spans="2:32" ht="20.100000000000001" customHeight="1" thickBot="1" x14ac:dyDescent="0.25">
      <c r="B49" s="4" t="s">
        <v>232</v>
      </c>
      <c r="C49" s="20">
        <v>442</v>
      </c>
      <c r="D49" s="20">
        <v>0</v>
      </c>
      <c r="E49" s="20">
        <v>381</v>
      </c>
      <c r="F49" s="20">
        <v>61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74</v>
      </c>
      <c r="N49" s="20">
        <v>0</v>
      </c>
      <c r="O49" s="20">
        <v>69</v>
      </c>
      <c r="P49" s="20">
        <v>5</v>
      </c>
      <c r="Q49" s="20">
        <v>0</v>
      </c>
      <c r="R49" s="20">
        <v>5</v>
      </c>
      <c r="S49" s="20">
        <v>0</v>
      </c>
      <c r="T49" s="20">
        <v>5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521</v>
      </c>
      <c r="AC49" s="20">
        <v>0</v>
      </c>
      <c r="AD49" s="20">
        <v>455</v>
      </c>
      <c r="AE49" s="20">
        <v>66</v>
      </c>
      <c r="AF49" s="20">
        <v>0</v>
      </c>
    </row>
    <row r="50" spans="2:32" ht="20.100000000000001" customHeight="1" thickBot="1" x14ac:dyDescent="0.25">
      <c r="B50" s="4" t="s">
        <v>233</v>
      </c>
      <c r="C50" s="20">
        <v>95</v>
      </c>
      <c r="D50" s="20">
        <v>0</v>
      </c>
      <c r="E50" s="20">
        <v>81</v>
      </c>
      <c r="F50" s="20">
        <v>14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2</v>
      </c>
      <c r="N50" s="20">
        <v>0</v>
      </c>
      <c r="O50" s="20">
        <v>2</v>
      </c>
      <c r="P50" s="20">
        <v>0</v>
      </c>
      <c r="Q50" s="20">
        <v>0</v>
      </c>
      <c r="R50" s="20">
        <v>3</v>
      </c>
      <c r="S50" s="20">
        <v>0</v>
      </c>
      <c r="T50" s="20">
        <v>3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100</v>
      </c>
      <c r="AC50" s="20">
        <v>0</v>
      </c>
      <c r="AD50" s="20">
        <v>86</v>
      </c>
      <c r="AE50" s="20">
        <v>14</v>
      </c>
      <c r="AF50" s="20">
        <v>0</v>
      </c>
    </row>
    <row r="51" spans="2:32" ht="20.100000000000001" customHeight="1" thickBot="1" x14ac:dyDescent="0.25">
      <c r="B51" s="4" t="s">
        <v>234</v>
      </c>
      <c r="C51" s="20">
        <v>590</v>
      </c>
      <c r="D51" s="20">
        <v>13</v>
      </c>
      <c r="E51" s="20">
        <v>462</v>
      </c>
      <c r="F51" s="20">
        <v>115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9</v>
      </c>
      <c r="N51" s="20">
        <v>0</v>
      </c>
      <c r="O51" s="20">
        <v>8</v>
      </c>
      <c r="P51" s="20">
        <v>1</v>
      </c>
      <c r="Q51" s="20">
        <v>0</v>
      </c>
      <c r="R51" s="20">
        <v>20</v>
      </c>
      <c r="S51" s="20">
        <v>0</v>
      </c>
      <c r="T51" s="20">
        <v>20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619</v>
      </c>
      <c r="AC51" s="20">
        <v>13</v>
      </c>
      <c r="AD51" s="20">
        <v>490</v>
      </c>
      <c r="AE51" s="20">
        <v>116</v>
      </c>
      <c r="AF51" s="20">
        <v>0</v>
      </c>
    </row>
    <row r="52" spans="2:32" ht="20.100000000000001" customHeight="1" thickBot="1" x14ac:dyDescent="0.25">
      <c r="B52" s="4" t="s">
        <v>235</v>
      </c>
      <c r="C52" s="20">
        <v>129</v>
      </c>
      <c r="D52" s="20">
        <v>0</v>
      </c>
      <c r="E52" s="20">
        <v>94</v>
      </c>
      <c r="F52" s="20">
        <v>35</v>
      </c>
      <c r="G52" s="20">
        <v>0</v>
      </c>
      <c r="H52" s="20">
        <v>9</v>
      </c>
      <c r="I52" s="20">
        <v>0</v>
      </c>
      <c r="J52" s="20">
        <v>0</v>
      </c>
      <c r="K52" s="20">
        <v>9</v>
      </c>
      <c r="L52" s="20">
        <v>0</v>
      </c>
      <c r="M52" s="20">
        <v>10</v>
      </c>
      <c r="N52" s="20">
        <v>0</v>
      </c>
      <c r="O52" s="20">
        <v>9</v>
      </c>
      <c r="P52" s="20">
        <v>1</v>
      </c>
      <c r="Q52" s="20">
        <v>0</v>
      </c>
      <c r="R52" s="20">
        <v>6</v>
      </c>
      <c r="S52" s="20">
        <v>0</v>
      </c>
      <c r="T52" s="20">
        <v>6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154</v>
      </c>
      <c r="AC52" s="20">
        <v>0</v>
      </c>
      <c r="AD52" s="20">
        <v>109</v>
      </c>
      <c r="AE52" s="20">
        <v>45</v>
      </c>
      <c r="AF52" s="20">
        <v>0</v>
      </c>
    </row>
    <row r="53" spans="2:32" ht="20.100000000000001" customHeight="1" thickBot="1" x14ac:dyDescent="0.25">
      <c r="B53" s="4" t="s">
        <v>236</v>
      </c>
      <c r="C53" s="20">
        <v>50</v>
      </c>
      <c r="D53" s="20">
        <v>0</v>
      </c>
      <c r="E53" s="20">
        <v>33</v>
      </c>
      <c r="F53" s="20">
        <v>17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3</v>
      </c>
      <c r="N53" s="20">
        <v>0</v>
      </c>
      <c r="O53" s="20">
        <v>3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53</v>
      </c>
      <c r="AC53" s="20">
        <v>0</v>
      </c>
      <c r="AD53" s="20">
        <v>36</v>
      </c>
      <c r="AE53" s="20">
        <v>17</v>
      </c>
      <c r="AF53" s="20">
        <v>0</v>
      </c>
    </row>
    <row r="54" spans="2:32" ht="20.100000000000001" customHeight="1" thickBot="1" x14ac:dyDescent="0.25">
      <c r="B54" s="4" t="s">
        <v>237</v>
      </c>
      <c r="C54" s="20">
        <v>244</v>
      </c>
      <c r="D54" s="20">
        <v>0</v>
      </c>
      <c r="E54" s="20">
        <v>188</v>
      </c>
      <c r="F54" s="20">
        <v>56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8</v>
      </c>
      <c r="N54" s="20">
        <v>0</v>
      </c>
      <c r="O54" s="20">
        <v>7</v>
      </c>
      <c r="P54" s="20">
        <v>1</v>
      </c>
      <c r="Q54" s="20">
        <v>0</v>
      </c>
      <c r="R54" s="20">
        <v>1</v>
      </c>
      <c r="S54" s="20">
        <v>0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253</v>
      </c>
      <c r="AC54" s="20">
        <v>0</v>
      </c>
      <c r="AD54" s="20">
        <v>196</v>
      </c>
      <c r="AE54" s="20">
        <v>57</v>
      </c>
      <c r="AF54" s="20">
        <v>0</v>
      </c>
    </row>
    <row r="55" spans="2:32" ht="20.100000000000001" customHeight="1" thickBot="1" x14ac:dyDescent="0.25">
      <c r="B55" s="4" t="s">
        <v>238</v>
      </c>
      <c r="C55" s="20">
        <v>51</v>
      </c>
      <c r="D55" s="20">
        <v>0</v>
      </c>
      <c r="E55" s="20">
        <v>29</v>
      </c>
      <c r="F55" s="20">
        <v>22</v>
      </c>
      <c r="G55" s="20">
        <v>0</v>
      </c>
      <c r="H55" s="20">
        <v>1</v>
      </c>
      <c r="I55" s="20">
        <v>0</v>
      </c>
      <c r="J55" s="20">
        <v>1</v>
      </c>
      <c r="K55" s="20">
        <v>0</v>
      </c>
      <c r="L55" s="20">
        <v>0</v>
      </c>
      <c r="M55" s="20">
        <v>1</v>
      </c>
      <c r="N55" s="20">
        <v>0</v>
      </c>
      <c r="O55" s="20">
        <v>1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53</v>
      </c>
      <c r="AC55" s="20">
        <v>0</v>
      </c>
      <c r="AD55" s="20">
        <v>31</v>
      </c>
      <c r="AE55" s="20">
        <v>22</v>
      </c>
      <c r="AF55" s="20">
        <v>0</v>
      </c>
    </row>
    <row r="56" spans="2:32" ht="20.100000000000001" customHeight="1" thickBot="1" x14ac:dyDescent="0.25">
      <c r="B56" s="4" t="s">
        <v>239</v>
      </c>
      <c r="C56" s="20">
        <v>49</v>
      </c>
      <c r="D56" s="20">
        <v>0</v>
      </c>
      <c r="E56" s="20">
        <v>39</v>
      </c>
      <c r="F56" s="20">
        <v>10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3</v>
      </c>
      <c r="N56" s="20">
        <v>0</v>
      </c>
      <c r="O56" s="20">
        <v>3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52</v>
      </c>
      <c r="AC56" s="20">
        <v>0</v>
      </c>
      <c r="AD56" s="20">
        <v>42</v>
      </c>
      <c r="AE56" s="20">
        <v>10</v>
      </c>
      <c r="AF56" s="20">
        <v>0</v>
      </c>
    </row>
    <row r="57" spans="2:32" ht="20.100000000000001" customHeight="1" thickBot="1" x14ac:dyDescent="0.25">
      <c r="B57" s="4" t="s">
        <v>240</v>
      </c>
      <c r="C57" s="20">
        <v>161</v>
      </c>
      <c r="D57" s="20">
        <v>0</v>
      </c>
      <c r="E57" s="20">
        <v>73</v>
      </c>
      <c r="F57" s="20">
        <v>88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6</v>
      </c>
      <c r="N57" s="20">
        <v>0</v>
      </c>
      <c r="O57" s="20">
        <v>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167</v>
      </c>
      <c r="AC57" s="20">
        <v>0</v>
      </c>
      <c r="AD57" s="20">
        <v>79</v>
      </c>
      <c r="AE57" s="20">
        <v>88</v>
      </c>
      <c r="AF57" s="20">
        <v>0</v>
      </c>
    </row>
    <row r="58" spans="2:32" ht="20.100000000000001" customHeight="1" thickBot="1" x14ac:dyDescent="0.25">
      <c r="B58" s="4" t="s">
        <v>241</v>
      </c>
      <c r="C58" s="20">
        <v>1409</v>
      </c>
      <c r="D58" s="20">
        <v>0</v>
      </c>
      <c r="E58" s="20">
        <v>753</v>
      </c>
      <c r="F58" s="20">
        <v>656</v>
      </c>
      <c r="G58" s="20">
        <v>0</v>
      </c>
      <c r="H58" s="20">
        <v>12</v>
      </c>
      <c r="I58" s="20">
        <v>0</v>
      </c>
      <c r="J58" s="20">
        <v>7</v>
      </c>
      <c r="K58" s="20">
        <v>5</v>
      </c>
      <c r="L58" s="20">
        <v>0</v>
      </c>
      <c r="M58" s="20">
        <v>52</v>
      </c>
      <c r="N58" s="20">
        <v>0</v>
      </c>
      <c r="O58" s="20">
        <v>46</v>
      </c>
      <c r="P58" s="20">
        <v>6</v>
      </c>
      <c r="Q58" s="20">
        <v>0</v>
      </c>
      <c r="R58" s="20">
        <v>46</v>
      </c>
      <c r="S58" s="20">
        <v>0</v>
      </c>
      <c r="T58" s="20">
        <v>26</v>
      </c>
      <c r="U58" s="20">
        <v>20</v>
      </c>
      <c r="V58" s="20">
        <v>0</v>
      </c>
      <c r="W58" s="20">
        <v>1</v>
      </c>
      <c r="X58" s="20">
        <v>0</v>
      </c>
      <c r="Y58" s="20">
        <v>1</v>
      </c>
      <c r="Z58" s="20">
        <v>0</v>
      </c>
      <c r="AA58" s="20">
        <v>0</v>
      </c>
      <c r="AB58" s="20">
        <v>1520</v>
      </c>
      <c r="AC58" s="20">
        <v>0</v>
      </c>
      <c r="AD58" s="20">
        <v>833</v>
      </c>
      <c r="AE58" s="20">
        <v>687</v>
      </c>
      <c r="AF58" s="20">
        <v>0</v>
      </c>
    </row>
    <row r="59" spans="2:32" ht="20.100000000000001" customHeight="1" thickBot="1" x14ac:dyDescent="0.25">
      <c r="B59" s="4" t="s">
        <v>242</v>
      </c>
      <c r="C59" s="20">
        <v>334</v>
      </c>
      <c r="D59" s="20">
        <v>1</v>
      </c>
      <c r="E59" s="20">
        <v>269</v>
      </c>
      <c r="F59" s="20">
        <v>64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31</v>
      </c>
      <c r="N59" s="20">
        <v>0</v>
      </c>
      <c r="O59" s="20">
        <v>31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365</v>
      </c>
      <c r="AC59" s="20">
        <v>1</v>
      </c>
      <c r="AD59" s="20">
        <v>300</v>
      </c>
      <c r="AE59" s="20">
        <v>64</v>
      </c>
      <c r="AF59" s="20">
        <v>0</v>
      </c>
    </row>
    <row r="60" spans="2:32" ht="20.100000000000001" customHeight="1" thickBot="1" x14ac:dyDescent="0.25">
      <c r="B60" s="4" t="s">
        <v>243</v>
      </c>
      <c r="C60" s="20">
        <v>98</v>
      </c>
      <c r="D60" s="20">
        <v>0</v>
      </c>
      <c r="E60" s="20">
        <v>61</v>
      </c>
      <c r="F60" s="20">
        <v>37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98</v>
      </c>
      <c r="AC60" s="20">
        <v>0</v>
      </c>
      <c r="AD60" s="20">
        <v>61</v>
      </c>
      <c r="AE60" s="20">
        <v>37</v>
      </c>
      <c r="AF60" s="20">
        <v>0</v>
      </c>
    </row>
    <row r="61" spans="2:32" ht="20.100000000000001" customHeight="1" thickBot="1" x14ac:dyDescent="0.25">
      <c r="B61" s="4" t="s">
        <v>244</v>
      </c>
      <c r="C61" s="20">
        <v>36</v>
      </c>
      <c r="D61" s="20">
        <v>0</v>
      </c>
      <c r="E61" s="20">
        <v>16</v>
      </c>
      <c r="F61" s="20">
        <v>20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36</v>
      </c>
      <c r="AC61" s="20">
        <v>0</v>
      </c>
      <c r="AD61" s="20">
        <v>16</v>
      </c>
      <c r="AE61" s="20">
        <v>20</v>
      </c>
      <c r="AF61" s="20">
        <v>0</v>
      </c>
    </row>
    <row r="62" spans="2:32" ht="20.100000000000001" customHeight="1" thickBot="1" x14ac:dyDescent="0.25">
      <c r="B62" s="4" t="s">
        <v>270</v>
      </c>
      <c r="C62" s="20">
        <v>47</v>
      </c>
      <c r="D62" s="20">
        <v>0</v>
      </c>
      <c r="E62" s="20">
        <v>22</v>
      </c>
      <c r="F62" s="20">
        <v>25</v>
      </c>
      <c r="G62" s="20">
        <v>0</v>
      </c>
      <c r="H62" s="20">
        <v>1</v>
      </c>
      <c r="I62" s="20">
        <v>0</v>
      </c>
      <c r="J62" s="20">
        <v>0</v>
      </c>
      <c r="K62" s="20">
        <v>1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48</v>
      </c>
      <c r="AC62" s="20">
        <v>0</v>
      </c>
      <c r="AD62" s="20">
        <v>22</v>
      </c>
      <c r="AE62" s="20">
        <v>26</v>
      </c>
      <c r="AF62" s="20">
        <v>0</v>
      </c>
    </row>
    <row r="63" spans="2:32" ht="20.100000000000001" customHeight="1" thickBot="1" x14ac:dyDescent="0.25">
      <c r="B63" s="4" t="s">
        <v>246</v>
      </c>
      <c r="C63" s="20">
        <v>92</v>
      </c>
      <c r="D63" s="20">
        <v>0</v>
      </c>
      <c r="E63" s="20">
        <v>41</v>
      </c>
      <c r="F63" s="20">
        <v>51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5</v>
      </c>
      <c r="N63" s="20">
        <v>0</v>
      </c>
      <c r="O63" s="20">
        <v>5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97</v>
      </c>
      <c r="AC63" s="20">
        <v>0</v>
      </c>
      <c r="AD63" s="20">
        <v>46</v>
      </c>
      <c r="AE63" s="20">
        <v>51</v>
      </c>
      <c r="AF63" s="20">
        <v>0</v>
      </c>
    </row>
    <row r="64" spans="2:32" ht="20.100000000000001" customHeight="1" thickBot="1" x14ac:dyDescent="0.25">
      <c r="B64" s="4" t="s">
        <v>247</v>
      </c>
      <c r="C64" s="20">
        <v>73</v>
      </c>
      <c r="D64" s="20">
        <v>7</v>
      </c>
      <c r="E64" s="20">
        <v>64</v>
      </c>
      <c r="F64" s="20">
        <v>2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1</v>
      </c>
      <c r="N64" s="20">
        <v>0</v>
      </c>
      <c r="O64" s="20">
        <v>1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74</v>
      </c>
      <c r="AC64" s="20">
        <v>7</v>
      </c>
      <c r="AD64" s="20">
        <v>65</v>
      </c>
      <c r="AE64" s="20">
        <v>2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f>SUM(C15:C64)</f>
        <v>8845</v>
      </c>
      <c r="D65" s="9">
        <f t="shared" ref="D65:AF65" si="0">SUM(D15:D64)</f>
        <v>40</v>
      </c>
      <c r="E65" s="9">
        <f t="shared" si="0"/>
        <v>6118</v>
      </c>
      <c r="F65" s="9">
        <f t="shared" si="0"/>
        <v>2687</v>
      </c>
      <c r="G65" s="9">
        <f t="shared" si="0"/>
        <v>0</v>
      </c>
      <c r="H65" s="9">
        <f t="shared" si="0"/>
        <v>29</v>
      </c>
      <c r="I65" s="9">
        <f t="shared" si="0"/>
        <v>0</v>
      </c>
      <c r="J65" s="9">
        <f t="shared" si="0"/>
        <v>9</v>
      </c>
      <c r="K65" s="9">
        <f t="shared" si="0"/>
        <v>20</v>
      </c>
      <c r="L65" s="9">
        <f t="shared" si="0"/>
        <v>0</v>
      </c>
      <c r="M65" s="9">
        <f t="shared" si="0"/>
        <v>478</v>
      </c>
      <c r="N65" s="9">
        <f t="shared" si="0"/>
        <v>0</v>
      </c>
      <c r="O65" s="9">
        <f t="shared" si="0"/>
        <v>455</v>
      </c>
      <c r="P65" s="9">
        <f t="shared" si="0"/>
        <v>23</v>
      </c>
      <c r="Q65" s="9">
        <f t="shared" si="0"/>
        <v>0</v>
      </c>
      <c r="R65" s="9">
        <f t="shared" si="0"/>
        <v>151</v>
      </c>
      <c r="S65" s="9">
        <f t="shared" si="0"/>
        <v>0</v>
      </c>
      <c r="T65" s="9">
        <f t="shared" si="0"/>
        <v>131</v>
      </c>
      <c r="U65" s="9">
        <f t="shared" si="0"/>
        <v>20</v>
      </c>
      <c r="V65" s="9">
        <f t="shared" si="0"/>
        <v>0</v>
      </c>
      <c r="W65" s="9">
        <f t="shared" si="0"/>
        <v>1</v>
      </c>
      <c r="X65" s="9">
        <f t="shared" si="0"/>
        <v>0</v>
      </c>
      <c r="Y65" s="9">
        <f t="shared" si="0"/>
        <v>1</v>
      </c>
      <c r="Z65" s="9">
        <f t="shared" si="0"/>
        <v>0</v>
      </c>
      <c r="AA65" s="9">
        <f t="shared" si="0"/>
        <v>0</v>
      </c>
      <c r="AB65" s="9">
        <f t="shared" si="0"/>
        <v>9504</v>
      </c>
      <c r="AC65" s="9">
        <f t="shared" si="0"/>
        <v>40</v>
      </c>
      <c r="AD65" s="9">
        <f t="shared" si="0"/>
        <v>6714</v>
      </c>
      <c r="AE65" s="9">
        <f t="shared" si="0"/>
        <v>2750</v>
      </c>
      <c r="AF65" s="9">
        <f t="shared" si="0"/>
        <v>0</v>
      </c>
    </row>
    <row r="66" spans="2:32" x14ac:dyDescent="0.2">
      <c r="C66" s="58"/>
    </row>
    <row r="68" spans="2:32" x14ac:dyDescent="0.2">
      <c r="B68" s="56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101" t="s">
        <v>60</v>
      </c>
      <c r="D12" s="101"/>
      <c r="E12" s="101"/>
      <c r="F12" s="101"/>
      <c r="G12" s="101"/>
      <c r="H12" s="101" t="s">
        <v>176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2:22" ht="39.75" customHeight="1" x14ac:dyDescent="0.2">
      <c r="C13" s="101"/>
      <c r="D13" s="101"/>
      <c r="E13" s="101"/>
      <c r="F13" s="101"/>
      <c r="G13" s="101"/>
      <c r="H13" s="101" t="s">
        <v>178</v>
      </c>
      <c r="I13" s="101"/>
      <c r="J13" s="101"/>
      <c r="K13" s="101"/>
      <c r="L13" s="103"/>
      <c r="M13" s="101" t="s">
        <v>179</v>
      </c>
      <c r="N13" s="101"/>
      <c r="O13" s="101"/>
      <c r="P13" s="101"/>
      <c r="Q13" s="103"/>
      <c r="R13" s="101" t="s">
        <v>180</v>
      </c>
      <c r="S13" s="101"/>
      <c r="T13" s="101"/>
      <c r="U13" s="101"/>
      <c r="V13" s="103"/>
    </row>
    <row r="14" spans="2:22" ht="45" customHeight="1" x14ac:dyDescent="0.2">
      <c r="C14" s="51" t="s">
        <v>171</v>
      </c>
      <c r="D14" s="51" t="s">
        <v>172</v>
      </c>
      <c r="E14" s="51" t="s">
        <v>181</v>
      </c>
      <c r="F14" s="51" t="s">
        <v>182</v>
      </c>
      <c r="G14" s="51" t="s">
        <v>175</v>
      </c>
      <c r="H14" s="51" t="s">
        <v>171</v>
      </c>
      <c r="I14" s="51" t="s">
        <v>172</v>
      </c>
      <c r="J14" s="51" t="s">
        <v>181</v>
      </c>
      <c r="K14" s="51" t="s">
        <v>182</v>
      </c>
      <c r="L14" s="51" t="s">
        <v>175</v>
      </c>
      <c r="M14" s="51" t="s">
        <v>171</v>
      </c>
      <c r="N14" s="51" t="s">
        <v>172</v>
      </c>
      <c r="O14" s="51" t="s">
        <v>181</v>
      </c>
      <c r="P14" s="51" t="s">
        <v>182</v>
      </c>
      <c r="Q14" s="51" t="s">
        <v>175</v>
      </c>
      <c r="R14" s="51" t="s">
        <v>171</v>
      </c>
      <c r="S14" s="51" t="s">
        <v>172</v>
      </c>
      <c r="T14" s="51" t="s">
        <v>181</v>
      </c>
      <c r="U14" s="51" t="s">
        <v>182</v>
      </c>
      <c r="V14" s="51" t="s">
        <v>175</v>
      </c>
    </row>
    <row r="15" spans="2:22" ht="20.100000000000001" customHeight="1" thickBot="1" x14ac:dyDescent="0.25">
      <c r="B15" s="3" t="s">
        <v>198</v>
      </c>
      <c r="C15" s="35">
        <f>IF('Órdenes según Instancia'!C15=0,"-",IF('Órdenes según Instancia'!AB15=0,"-",('Órdenes según Instancia'!C15/'Órdenes según Instancia'!AB15)))</f>
        <v>0.94736842105263153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5.2631578947368418E-2</v>
      </c>
      <c r="F15" s="35" t="str">
        <f>IF('Órdenes según Instancia'!R15=0,"-",IF('Órdenes según Instancia'!AB15=0,"-",('Órdenes según Instancia'!R15/'Órdenes según Instancia'!AB15)))</f>
        <v>-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0.94711538461538458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5.2884615384615384E-2</v>
      </c>
      <c r="P15" s="35" t="str">
        <f>IF('Órdenes según Instancia'!T15=0,"-",IF('Órdenes según Instancia'!AD15=0,"-",('Órdenes según Instancia'!T15/'Órdenes según Instancia'!AD15)))</f>
        <v>-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199</v>
      </c>
      <c r="C16" s="35">
        <f>IF('Órdenes según Instancia'!C16=0,"-",IF('Órdenes según Instancia'!AB16=0,"-",('Órdenes según Instancia'!C16/'Órdenes según Instancia'!AB16)))</f>
        <v>0.94089834515366433</v>
      </c>
      <c r="D16" s="35" t="str">
        <f>IF('Órdenes según Instancia'!H16=0,"-",IF('Órdenes según Instancia'!AB16=0,"-",('Órdenes según Instancia'!H16/'Órdenes según Instancia'!AB16)))</f>
        <v>-</v>
      </c>
      <c r="E16" s="35">
        <f>IF('Órdenes según Instancia'!M16=0,"-",IF('Órdenes según Instancia'!AB16=0,"-",('Órdenes según Instancia'!M16/'Órdenes según Instancia'!AB16)))</f>
        <v>4.4917257683215132E-2</v>
      </c>
      <c r="F16" s="35">
        <f>IF('Órdenes según Instancia'!R16=0,"-",IF('Órdenes según Instancia'!AB16=0,"-",('Órdenes según Instancia'!R16/'Órdenes según Instancia'!AB16)))</f>
        <v>1.4184397163120567E-2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0.93606138107416881</v>
      </c>
      <c r="N16" s="35" t="str">
        <f>IF('Órdenes según Instancia'!J16=0,"-",IF('Órdenes según Instancia'!AD16=0,"-",('Órdenes según Instancia'!J16/'Órdenes según Instancia'!AD16)))</f>
        <v>-</v>
      </c>
      <c r="O16" s="35">
        <f>IF('Órdenes según Instancia'!O16=0,"-",IF('Órdenes según Instancia'!AD16=0,"-",('Órdenes según Instancia'!O16/'Órdenes según Instancia'!AD16)))</f>
        <v>4.859335038363171E-2</v>
      </c>
      <c r="P16" s="35">
        <f>IF('Órdenes según Instancia'!T16=0,"-",IF('Órdenes según Instancia'!AD16=0,"-",('Órdenes según Instancia'!T16/'Órdenes según Instancia'!AD16)))</f>
        <v>1.5345268542199489E-2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1</v>
      </c>
      <c r="S16" s="35" t="str">
        <f>IF('Órdenes según Instancia'!K16=0,"-",IF('Órdenes según Instancia'!AE16=0,"-",('Órdenes según Instancia'!K16/'Órdenes según Instancia'!AE16)))</f>
        <v>-</v>
      </c>
      <c r="T16" s="35" t="str">
        <f>IF('Órdenes según Instancia'!P16=0,"-",IF('Órdenes según Instancia'!AE16=0,"-",('Órdenes según Instancia'!P16/'Órdenes según Instancia'!AE16)))</f>
        <v>-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200</v>
      </c>
      <c r="C17" s="35">
        <f>IF('Órdenes según Instancia'!C17=0,"-",IF('Órdenes según Instancia'!AB17=0,"-",('Órdenes según Instancia'!C17/'Órdenes según Instancia'!AB17)))</f>
        <v>0.97727272727272729</v>
      </c>
      <c r="D17" s="35" t="str">
        <f>IF('Órdenes según Instancia'!H17=0,"-",IF('Órdenes según Instancia'!AB17=0,"-",('Órdenes según Instancia'!H17/'Órdenes según Instancia'!AB17)))</f>
        <v>-</v>
      </c>
      <c r="E17" s="35">
        <f>IF('Órdenes según Instancia'!M17=0,"-",IF('Órdenes según Instancia'!AB17=0,"-",('Órdenes según Instancia'!M17/'Órdenes según Instancia'!AB17)))</f>
        <v>2.2727272727272728E-2</v>
      </c>
      <c r="F17" s="35" t="str">
        <f>IF('Órdenes según Instancia'!R17=0,"-",IF('Órdenes según Instancia'!AB17=0,"-",('Órdenes según Instancia'!R17/'Órdenes según Instancia'!AB17)))</f>
        <v>-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0.97391304347826091</v>
      </c>
      <c r="N17" s="35" t="str">
        <f>IF('Órdenes según Instancia'!J17=0,"-",IF('Órdenes según Instancia'!AD17=0,"-",('Órdenes según Instancia'!J17/'Órdenes según Instancia'!AD17)))</f>
        <v>-</v>
      </c>
      <c r="O17" s="35">
        <f>IF('Órdenes según Instancia'!O17=0,"-",IF('Órdenes según Instancia'!AD17=0,"-",('Órdenes según Instancia'!O17/'Órdenes según Instancia'!AD17)))</f>
        <v>2.6086956521739129E-2</v>
      </c>
      <c r="P17" s="35" t="str">
        <f>IF('Órdenes según Instancia'!T17=0,"-",IF('Órdenes según Instancia'!AD17=0,"-",('Órdenes según Instancia'!T17/'Órdenes según Instancia'!AD17)))</f>
        <v>-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201</v>
      </c>
      <c r="C18" s="35">
        <f>IF('Órdenes según Instancia'!C18=0,"-",IF('Órdenes según Instancia'!AB18=0,"-",('Órdenes según Instancia'!C18/'Órdenes según Instancia'!AB18)))</f>
        <v>0.70175438596491224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0.23099415204678361</v>
      </c>
      <c r="F18" s="35">
        <f>IF('Órdenes según Instancia'!R18=0,"-",IF('Órdenes según Instancia'!AB18=0,"-",('Órdenes según Instancia'!R18/'Órdenes según Instancia'!AB18)))</f>
        <v>6.725146198830409E-2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0.7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0.2323529411764706</v>
      </c>
      <c r="P18" s="35">
        <f>IF('Órdenes según Instancia'!T18=0,"-",IF('Órdenes según Instancia'!AD18=0,"-",('Órdenes según Instancia'!T18/'Órdenes según Instancia'!AD18)))</f>
        <v>6.7647058823529407E-2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202</v>
      </c>
      <c r="C19" s="35">
        <f>IF('Órdenes según Instancia'!C19=0,"-",IF('Órdenes según Instancia'!AB19=0,"-",('Órdenes según Instancia'!C19/'Órdenes según Instancia'!AB19)))</f>
        <v>0.96951219512195119</v>
      </c>
      <c r="D19" s="35" t="str">
        <f>IF('Órdenes según Instancia'!H19=0,"-",IF('Órdenes según Instancia'!AB19=0,"-",('Órdenes según Instancia'!H19/'Órdenes según Instancia'!AB19)))</f>
        <v>-</v>
      </c>
      <c r="E19" s="35">
        <f>IF('Órdenes según Instancia'!M19=0,"-",IF('Órdenes según Instancia'!AB19=0,"-",('Órdenes según Instancia'!M19/'Órdenes según Instancia'!AB19)))</f>
        <v>3.048780487804878E-2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0.96753246753246758</v>
      </c>
      <c r="N19" s="35" t="str">
        <f>IF('Órdenes según Instancia'!J19=0,"-",IF('Órdenes según Instancia'!AD19=0,"-",('Órdenes según Instancia'!J19/'Órdenes según Instancia'!AD19)))</f>
        <v>-</v>
      </c>
      <c r="O19" s="35">
        <f>IF('Órdenes según Instancia'!O19=0,"-",IF('Órdenes según Instancia'!AD19=0,"-",('Órdenes según Instancia'!O19/'Órdenes según Instancia'!AD19)))</f>
        <v>3.2467532467532464E-2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203</v>
      </c>
      <c r="C20" s="35">
        <f>IF('Órdenes según Instancia'!C20=0,"-",IF('Órdenes según Instancia'!AB20=0,"-",('Órdenes según Instancia'!C20/'Órdenes según Instancia'!AB20)))</f>
        <v>0.89423076923076927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3.8461538461538464E-2</v>
      </c>
      <c r="F20" s="35">
        <f>IF('Órdenes según Instancia'!R20=0,"-",IF('Órdenes según Instancia'!AB20=0,"-",('Órdenes según Instancia'!R20/'Órdenes según Instancia'!AB20)))</f>
        <v>6.7307692307692304E-2</v>
      </c>
      <c r="G20" s="35" t="str">
        <f>IF('Órdenes según Instancia'!W20=0,"-",IF('Órdenes según Instancia'!AB20=0,"-",('Órdenes según Instancia'!W20/'Órdenes según Instancia'!AB20)))</f>
        <v>-</v>
      </c>
      <c r="H20" s="35" t="str">
        <f>IF('Órdenes según Instancia'!D20=0,"-",IF('Órdenes según Instancia'!AC20=0,"-",('Órdenes según Instancia'!D20/'Órdenes según Instancia'!AC20)))</f>
        <v>-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0.88172043010752688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4.3010752688172046E-2</v>
      </c>
      <c r="P20" s="35">
        <f>IF('Órdenes según Instancia'!T20=0,"-",IF('Órdenes según Instancia'!AD20=0,"-",('Órdenes según Instancia'!T20/'Órdenes según Instancia'!AD20)))</f>
        <v>7.5268817204301078E-2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1</v>
      </c>
      <c r="S20" s="35" t="str">
        <f>IF('Órdenes según Instancia'!K20=0,"-",IF('Órdenes según Instancia'!AE20=0,"-",('Órdenes según Instancia'!K20/'Órdenes según Instancia'!AE20)))</f>
        <v>-</v>
      </c>
      <c r="T20" s="35" t="str">
        <f>IF('Órdenes según Instancia'!P20=0,"-",IF('Órdenes según Instancia'!AE20=0,"-",('Órdenes según Instancia'!P20/'Órdenes según Instancia'!AE20)))</f>
        <v>-</v>
      </c>
      <c r="U20" s="35" t="str">
        <f>IF('Órdenes según Instancia'!U20=0,"-",IF('Órdenes según Instancia'!AE20=0,"-",('Órdenes según Instancia'!U20/('Órdenes según Instancia'!AE20))))</f>
        <v>-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204</v>
      </c>
      <c r="C21" s="35">
        <f>IF('Órdenes según Instancia'!C21=0,"-",IF('Órdenes según Instancia'!AB21=0,"-",('Órdenes según Instancia'!C21/'Órdenes según Instancia'!AB21)))</f>
        <v>0.85959885386819479</v>
      </c>
      <c r="D21" s="35" t="str">
        <f>IF('Órdenes según Instancia'!H21=0,"-",IF('Órdenes según Instancia'!AB21=0,"-",('Órdenes según Instancia'!H21/'Órdenes según Instancia'!AB21)))</f>
        <v>-</v>
      </c>
      <c r="E21" s="35">
        <f>IF('Órdenes según Instancia'!M21=0,"-",IF('Órdenes según Instancia'!AB21=0,"-",('Órdenes según Instancia'!M21/'Órdenes según Instancia'!AB21)))</f>
        <v>0.14040114613180515</v>
      </c>
      <c r="F21" s="35" t="str">
        <f>IF('Órdenes según Instancia'!R21=0,"-",IF('Órdenes según Instancia'!AB21=0,"-",('Órdenes según Instancia'!R21/'Órdenes según Instancia'!AB21)))</f>
        <v>-</v>
      </c>
      <c r="G21" s="35" t="str">
        <f>IF('Órdenes según Instancia'!W21=0,"-",IF('Órdenes según Instancia'!AB21=0,"-",('Órdenes según Instancia'!W21/'Órdenes según Instancia'!AB21)))</f>
        <v>-</v>
      </c>
      <c r="H21" s="35" t="str">
        <f>IF('Órdenes según Instancia'!D21=0,"-",IF('Órdenes según Instancia'!AC21=0,"-",('Órdenes según Instancia'!D21/'Órdenes según Instancia'!AC21)))</f>
        <v>-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0.85185185185185186</v>
      </c>
      <c r="N21" s="35" t="str">
        <f>IF('Órdenes según Instancia'!J21=0,"-",IF('Órdenes según Instancia'!AD21=0,"-",('Órdenes según Instancia'!J21/'Órdenes según Instancia'!AD21)))</f>
        <v>-</v>
      </c>
      <c r="O21" s="35">
        <f>IF('Órdenes según Instancia'!O21=0,"-",IF('Órdenes según Instancia'!AD21=0,"-",('Órdenes según Instancia'!O21/'Órdenes según Instancia'!AD21)))</f>
        <v>0.14814814814814814</v>
      </c>
      <c r="P21" s="35" t="str">
        <f>IF('Órdenes según Instancia'!T21=0,"-",IF('Órdenes según Instancia'!AD21=0,"-",('Órdenes según Instancia'!T21/'Órdenes según Instancia'!AD21)))</f>
        <v>-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0.90384615384615385</v>
      </c>
      <c r="S21" s="35" t="str">
        <f>IF('Órdenes según Instancia'!K21=0,"-",IF('Órdenes según Instancia'!AE21=0,"-",('Órdenes según Instancia'!K21/'Órdenes según Instancia'!AE21)))</f>
        <v>-</v>
      </c>
      <c r="T21" s="35">
        <f>IF('Órdenes según Instancia'!P21=0,"-",IF('Órdenes según Instancia'!AE21=0,"-",('Órdenes según Instancia'!P21/'Órdenes según Instancia'!AE21)))</f>
        <v>9.6153846153846159E-2</v>
      </c>
      <c r="U21" s="35" t="str">
        <f>IF('Órdenes según Instancia'!U21=0,"-",IF('Órdenes según Instancia'!AE21=0,"-",('Órdenes según Instancia'!U21/('Órdenes según Instancia'!AE21))))</f>
        <v>-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205</v>
      </c>
      <c r="C22" s="35">
        <f>IF('Órdenes según Instancia'!C22=0,"-",IF('Órdenes según Instancia'!AB22=0,"-",('Órdenes según Instancia'!C22/'Órdenes según Instancia'!AB22)))</f>
        <v>0.99751243781094523</v>
      </c>
      <c r="D22" s="35">
        <f>IF('Órdenes según Instancia'!H22=0,"-",IF('Órdenes según Instancia'!AB22=0,"-",('Órdenes según Instancia'!H22/'Órdenes según Instancia'!AB22)))</f>
        <v>2.4875621890547263E-3</v>
      </c>
      <c r="E22" s="35" t="str">
        <f>IF('Órdenes según Instancia'!M22=0,"-",IF('Órdenes según Instancia'!AB22=0,"-",('Órdenes según Instancia'!M22/'Órdenes según Instancia'!AB22)))</f>
        <v>-</v>
      </c>
      <c r="F22" s="35" t="str">
        <f>IF('Órdenes según Instancia'!R22=0,"-",IF('Órdenes según Instancia'!AB22=0,"-",('Órdenes según Instancia'!R22/'Órdenes según Instancia'!AB22)))</f>
        <v>-</v>
      </c>
      <c r="G22" s="35" t="str">
        <f>IF('Órdenes según Instancia'!W22=0,"-",IF('Órdenes según Instancia'!AB22=0,"-",('Órdenes según Instancia'!W22/'Órdenes según Instancia'!AB22)))</f>
        <v>-</v>
      </c>
      <c r="H22" s="35">
        <f>IF('Órdenes según Instancia'!D22=0,"-",IF('Órdenes según Instancia'!AC22=0,"-",('Órdenes según Instancia'!D22/'Órdenes según Instancia'!AC22)))</f>
        <v>1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1</v>
      </c>
      <c r="N22" s="35" t="str">
        <f>IF('Órdenes según Instancia'!J22=0,"-",IF('Órdenes según Instancia'!AD22=0,"-",('Órdenes según Instancia'!J22/'Órdenes según Instancia'!AD22)))</f>
        <v>-</v>
      </c>
      <c r="O22" s="35" t="str">
        <f>IF('Órdenes según Instancia'!O22=0,"-",IF('Órdenes según Instancia'!AD22=0,"-",('Órdenes según Instancia'!O22/'Órdenes según Instancia'!AD22)))</f>
        <v>-</v>
      </c>
      <c r="P22" s="35" t="str">
        <f>IF('Órdenes según Instancia'!T22=0,"-",IF('Órdenes según Instancia'!AD22=0,"-",('Órdenes según Instancia'!T22/'Órdenes según Instancia'!AD22)))</f>
        <v>-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0.99523809523809526</v>
      </c>
      <c r="S22" s="35">
        <f>IF('Órdenes según Instancia'!K22=0,"-",IF('Órdenes según Instancia'!AE22=0,"-",('Órdenes según Instancia'!K22/'Órdenes según Instancia'!AE22)))</f>
        <v>4.7619047619047623E-3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206</v>
      </c>
      <c r="C23" s="35">
        <f>IF('Órdenes según Instancia'!C23=0,"-",IF('Órdenes según Instancia'!AB23=0,"-",('Órdenes según Instancia'!C23/'Órdenes según Instancia'!AB23)))</f>
        <v>0.91176470588235292</v>
      </c>
      <c r="D23" s="35" t="str">
        <f>IF('Órdenes según Instancia'!H23=0,"-",IF('Órdenes según Instancia'!AB23=0,"-",('Órdenes según Instancia'!H23/'Órdenes según Instancia'!AB23)))</f>
        <v>-</v>
      </c>
      <c r="E23" s="35" t="str">
        <f>IF('Órdenes según Instancia'!M23=0,"-",IF('Órdenes según Instancia'!AB23=0,"-",('Órdenes según Instancia'!M23/'Órdenes según Instancia'!AB23)))</f>
        <v>-</v>
      </c>
      <c r="F23" s="35">
        <f>IF('Órdenes según Instancia'!R23=0,"-",IF('Órdenes según Instancia'!AB23=0,"-",('Órdenes según Instancia'!R23/'Órdenes según Instancia'!AB23)))</f>
        <v>8.8235294117647065E-2</v>
      </c>
      <c r="G23" s="35" t="str">
        <f>IF('Órdenes según Instancia'!W23=0,"-",IF('Órdenes según Instancia'!AB23=0,"-",('Órdenes según Instancia'!W23/'Órdenes según Instancia'!AB23)))</f>
        <v>-</v>
      </c>
      <c r="H23" s="35">
        <f>IF('Órdenes según Instancia'!D23=0,"-",IF('Órdenes según Instancia'!AC23=0,"-",('Órdenes según Instancia'!D23/'Órdenes según Instancia'!AC23)))</f>
        <v>1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0.90322580645161288</v>
      </c>
      <c r="N23" s="35" t="str">
        <f>IF('Órdenes según Instancia'!J23=0,"-",IF('Órdenes según Instancia'!AD23=0,"-",('Órdenes según Instancia'!J23/'Órdenes según Instancia'!AD23)))</f>
        <v>-</v>
      </c>
      <c r="O23" s="35" t="str">
        <f>IF('Órdenes según Instancia'!O23=0,"-",IF('Órdenes según Instancia'!AD23=0,"-",('Órdenes según Instancia'!O23/'Órdenes según Instancia'!AD23)))</f>
        <v>-</v>
      </c>
      <c r="P23" s="35">
        <f>IF('Órdenes según Instancia'!T23=0,"-",IF('Órdenes según Instancia'!AD23=0,"-",('Órdenes según Instancia'!T23/'Órdenes según Instancia'!AD23)))</f>
        <v>9.6774193548387094E-2</v>
      </c>
      <c r="Q23" s="35" t="str">
        <f>IF('Órdenes según Instancia'!Y23=0,"-",IF('Órdenes según Instancia'!AD23=0,"-",('Órdenes según Instancia'!Y23/'Órdenes según Instancia'!AD23)))</f>
        <v>-</v>
      </c>
      <c r="R23" s="35" t="str">
        <f>IF('Órdenes según Instancia'!F23=0,"-",IF('Órdenes según Instancia'!AE23=0,"-",('Órdenes según Instancia'!F23/'Órdenes según Instancia'!AE23)))</f>
        <v>-</v>
      </c>
      <c r="S23" s="35" t="str">
        <f>IF('Órdenes según Instancia'!K23=0,"-",IF('Órdenes según Instancia'!AE23=0,"-",('Órdenes según Instancia'!K23/'Órdenes según Instancia'!AE23)))</f>
        <v>-</v>
      </c>
      <c r="T23" s="35" t="str">
        <f>IF('Órdenes según Instancia'!P23=0,"-",IF('Órdenes según Instancia'!AE23=0,"-",('Órdenes según Instancia'!P23/'Órdenes según Instancia'!AE23)))</f>
        <v>-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207</v>
      </c>
      <c r="C24" s="35">
        <f>IF('Órdenes según Instancia'!C24=0,"-",IF('Órdenes según Instancia'!AB24=0,"-",('Órdenes según Instancia'!C24/'Órdenes según Instancia'!AB24)))</f>
        <v>0.90909090909090906</v>
      </c>
      <c r="D24" s="35" t="str">
        <f>IF('Órdenes según Instancia'!H24=0,"-",IF('Órdenes según Instancia'!AB24=0,"-",('Órdenes según Instancia'!H24/'Órdenes según Instancia'!AB24)))</f>
        <v>-</v>
      </c>
      <c r="E24" s="35">
        <f>IF('Órdenes según Instancia'!M24=0,"-",IF('Órdenes según Instancia'!AB24=0,"-",('Órdenes según Instancia'!M24/'Órdenes según Instancia'!AB24)))</f>
        <v>9.0909090909090912E-2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0.9</v>
      </c>
      <c r="N24" s="35" t="str">
        <f>IF('Órdenes según Instancia'!J24=0,"-",IF('Órdenes según Instancia'!AD24=0,"-",('Órdenes según Instancia'!J24/'Órdenes según Instancia'!AD24)))</f>
        <v>-</v>
      </c>
      <c r="O24" s="35">
        <f>IF('Órdenes según Instancia'!O24=0,"-",IF('Órdenes según Instancia'!AD24=0,"-",('Órdenes según Instancia'!O24/'Órdenes según Instancia'!AD24)))</f>
        <v>0.1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>
        <f>IF('Órdenes según Instancia'!F24=0,"-",IF('Órdenes según Instancia'!AE24=0,"-",('Órdenes según Instancia'!F24/'Órdenes según Instancia'!AE24)))</f>
        <v>1</v>
      </c>
      <c r="S24" s="35" t="str">
        <f>IF('Órdenes según Instancia'!K24=0,"-",IF('Órdenes según Instancia'!AE24=0,"-",('Órdenes según Instancia'!K24/'Órdenes según Instancia'!AE24)))</f>
        <v>-</v>
      </c>
      <c r="T24" s="35" t="str">
        <f>IF('Órdenes según Instancia'!P24=0,"-",IF('Órdenes según Instancia'!AE24=0,"-",('Órdenes según Instancia'!P24/'Órdenes según Instancia'!AE24)))</f>
        <v>-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208</v>
      </c>
      <c r="C25" s="35">
        <f>IF('Órdenes según Instancia'!C25=0,"-",IF('Órdenes según Instancia'!AB25=0,"-",('Órdenes según Instancia'!C25/'Órdenes según Instancia'!AB25)))</f>
        <v>0.93055555555555558</v>
      </c>
      <c r="D25" s="35" t="str">
        <f>IF('Órdenes según Instancia'!H25=0,"-",IF('Órdenes según Instancia'!AB25=0,"-",('Órdenes según Instancia'!H25/'Órdenes según Instancia'!AB25)))</f>
        <v>-</v>
      </c>
      <c r="E25" s="35">
        <f>IF('Órdenes según Instancia'!M25=0,"-",IF('Órdenes según Instancia'!AB25=0,"-",('Órdenes según Instancia'!M25/'Órdenes según Instancia'!AB25)))</f>
        <v>1.3888888888888888E-2</v>
      </c>
      <c r="F25" s="35">
        <f>IF('Órdenes según Instancia'!R25=0,"-",IF('Órdenes según Instancia'!AB25=0,"-",('Órdenes según Instancia'!R25/'Órdenes según Instancia'!AB25)))</f>
        <v>5.5555555555555552E-2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0.91803278688524592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1.6393442622950821E-2</v>
      </c>
      <c r="P25" s="35">
        <f>IF('Órdenes según Instancia'!T25=0,"-",IF('Órdenes según Instancia'!AD25=0,"-",('Órdenes según Instancia'!T25/'Órdenes según Instancia'!AD25)))</f>
        <v>6.5573770491803282E-2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1</v>
      </c>
      <c r="S25" s="35" t="str">
        <f>IF('Órdenes según Instancia'!K25=0,"-",IF('Órdenes según Instancia'!AE25=0,"-",('Órdenes según Instancia'!K25/'Órdenes según Instancia'!AE25)))</f>
        <v>-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209</v>
      </c>
      <c r="C26" s="35">
        <f>IF('Órdenes según Instancia'!C26=0,"-",IF('Órdenes según Instancia'!AB26=0,"-",('Órdenes según Instancia'!C26/'Órdenes según Instancia'!AB26)))</f>
        <v>0.97902097902097907</v>
      </c>
      <c r="D26" s="35" t="str">
        <f>IF('Órdenes según Instancia'!H26=0,"-",IF('Órdenes según Instancia'!AB26=0,"-",('Órdenes según Instancia'!H26/'Órdenes según Instancia'!AB26)))</f>
        <v>-</v>
      </c>
      <c r="E26" s="35">
        <f>IF('Órdenes según Instancia'!M26=0,"-",IF('Órdenes según Instancia'!AB26=0,"-",('Órdenes según Instancia'!M26/'Órdenes según Instancia'!AB26)))</f>
        <v>2.097902097902098E-2</v>
      </c>
      <c r="F26" s="35" t="str">
        <f>IF('Órdenes según Instancia'!R26=0,"-",IF('Órdenes según Instancia'!AB26=0,"-",('Órdenes según Instancia'!R26/'Órdenes según Instancia'!AB26)))</f>
        <v>-</v>
      </c>
      <c r="G26" s="35" t="str">
        <f>IF('Órdenes según Instancia'!W26=0,"-",IF('Órdenes según Instancia'!AB26=0,"-",('Órdenes según Instancia'!W26/'Órdenes según Instancia'!AB26)))</f>
        <v>-</v>
      </c>
      <c r="H26" s="35" t="str">
        <f>IF('Órdenes según Instancia'!D26=0,"-",IF('Órdenes según Instancia'!AC26=0,"-",('Órdenes según Instancia'!D26/'Órdenes según Instancia'!AC26)))</f>
        <v>-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0.9719626168224299</v>
      </c>
      <c r="N26" s="35" t="str">
        <f>IF('Órdenes según Instancia'!J26=0,"-",IF('Órdenes según Instancia'!AD26=0,"-",('Órdenes según Instancia'!J26/'Órdenes según Instancia'!AD26)))</f>
        <v>-</v>
      </c>
      <c r="O26" s="35">
        <f>IF('Órdenes según Instancia'!O26=0,"-",IF('Órdenes según Instancia'!AD26=0,"-",('Órdenes según Instancia'!O26/'Órdenes según Instancia'!AD26)))</f>
        <v>2.8037383177570093E-2</v>
      </c>
      <c r="P26" s="35" t="str">
        <f>IF('Órdenes según Instancia'!T26=0,"-",IF('Órdenes según Instancia'!AD26=0,"-",('Órdenes según Instancia'!T26/'Órdenes según Instancia'!AD26)))</f>
        <v>-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1</v>
      </c>
      <c r="S26" s="35" t="str">
        <f>IF('Órdenes según Instancia'!K26=0,"-",IF('Órdenes según Instancia'!AE26=0,"-",('Órdenes según Instancia'!K26/'Órdenes según Instancia'!AE26)))</f>
        <v>-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210</v>
      </c>
      <c r="C27" s="35">
        <f>IF('Órdenes según Instancia'!C27=0,"-",IF('Órdenes según Instancia'!AB27=0,"-",('Órdenes según Instancia'!C27/'Órdenes según Instancia'!AB27)))</f>
        <v>0.96652719665271969</v>
      </c>
      <c r="D27" s="35" t="str">
        <f>IF('Órdenes según Instancia'!H27=0,"-",IF('Órdenes según Instancia'!AB27=0,"-",('Órdenes según Instancia'!H27/'Órdenes según Instancia'!AB27)))</f>
        <v>-</v>
      </c>
      <c r="E27" s="35">
        <f>IF('Órdenes según Instancia'!M27=0,"-",IF('Órdenes según Instancia'!AB27=0,"-",('Órdenes según Instancia'!M27/'Órdenes según Instancia'!AB27)))</f>
        <v>2.9288702928870293E-2</v>
      </c>
      <c r="F27" s="35">
        <f>IF('Órdenes según Instancia'!R27=0,"-",IF('Órdenes según Instancia'!AB27=0,"-",('Órdenes según Instancia'!R27/'Órdenes según Instancia'!AB27)))</f>
        <v>4.1841004184100415E-3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0.96089385474860334</v>
      </c>
      <c r="N27" s="35" t="str">
        <f>IF('Órdenes según Instancia'!J27=0,"-",IF('Órdenes según Instancia'!AD27=0,"-",('Órdenes según Instancia'!J27/'Órdenes según Instancia'!AD27)))</f>
        <v>-</v>
      </c>
      <c r="O27" s="35">
        <f>IF('Órdenes según Instancia'!O27=0,"-",IF('Órdenes según Instancia'!AD27=0,"-",('Órdenes según Instancia'!O27/'Órdenes según Instancia'!AD27)))</f>
        <v>3.3519553072625698E-2</v>
      </c>
      <c r="P27" s="35">
        <f>IF('Órdenes según Instancia'!T27=0,"-",IF('Órdenes según Instancia'!AD27=0,"-",('Órdenes según Instancia'!T27/'Órdenes según Instancia'!AD27)))</f>
        <v>5.5865921787709499E-3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0.98333333333333328</v>
      </c>
      <c r="S27" s="35" t="str">
        <f>IF('Órdenes según Instancia'!K27=0,"-",IF('Órdenes según Instancia'!AE27=0,"-",('Órdenes según Instancia'!K27/'Órdenes según Instancia'!AE27)))</f>
        <v>-</v>
      </c>
      <c r="T27" s="35">
        <f>IF('Órdenes según Instancia'!P27=0,"-",IF('Órdenes según Instancia'!AE27=0,"-",('Órdenes según Instancia'!P27/'Órdenes según Instancia'!AE27)))</f>
        <v>1.6666666666666666E-2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211</v>
      </c>
      <c r="C28" s="35">
        <f>IF('Órdenes según Instancia'!C28=0,"-",IF('Órdenes según Instancia'!AB28=0,"-",('Órdenes según Instancia'!C28/'Órdenes según Instancia'!AB28)))</f>
        <v>0.77238805970149249</v>
      </c>
      <c r="D28" s="35" t="str">
        <f>IF('Órdenes según Instancia'!H28=0,"-",IF('Órdenes según Instancia'!AB28=0,"-",('Órdenes según Instancia'!H28/'Órdenes según Instancia'!AB28)))</f>
        <v>-</v>
      </c>
      <c r="E28" s="35">
        <f>IF('Órdenes según Instancia'!M28=0,"-",IF('Órdenes según Instancia'!AB28=0,"-",('Órdenes según Instancia'!M28/'Órdenes según Instancia'!AB28)))</f>
        <v>0.16417910447761194</v>
      </c>
      <c r="F28" s="35">
        <f>IF('Órdenes según Instancia'!R28=0,"-",IF('Órdenes según Instancia'!AB28=0,"-",('Órdenes según Instancia'!R28/'Órdenes según Instancia'!AB28)))</f>
        <v>6.3432835820895525E-2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1</v>
      </c>
      <c r="I28" s="35" t="str">
        <f>IF('Órdenes según Instancia'!I28=0,"-",IF('Órdenes según Instancia'!AC28=0,"-",('Órdenes según Instancia'!I28/'Órdenes según Instancia'!AC28)))</f>
        <v>-</v>
      </c>
      <c r="J28" s="35" t="str">
        <f>IF('Órdenes según Instancia'!N28=0,"-",IF('Órdenes según Instancia'!AC28=0,"-",('Órdenes según Instancia'!N28/'Órdenes según Instancia'!AC28)))</f>
        <v>-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0.7381974248927039</v>
      </c>
      <c r="N28" s="35" t="str">
        <f>IF('Órdenes según Instancia'!J28=0,"-",IF('Órdenes según Instancia'!AD28=0,"-",('Órdenes según Instancia'!J28/'Órdenes según Instancia'!AD28)))</f>
        <v>-</v>
      </c>
      <c r="O28" s="35">
        <f>IF('Órdenes según Instancia'!O28=0,"-",IF('Órdenes según Instancia'!AD28=0,"-",('Órdenes según Instancia'!O28/'Órdenes según Instancia'!AD28)))</f>
        <v>0.18884120171673821</v>
      </c>
      <c r="P28" s="35">
        <f>IF('Órdenes según Instancia'!T28=0,"-",IF('Órdenes según Instancia'!AD28=0,"-",('Órdenes según Instancia'!T28/'Órdenes según Instancia'!AD28)))</f>
        <v>7.2961373390557943E-2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1</v>
      </c>
      <c r="S28" s="35" t="str">
        <f>IF('Órdenes según Instancia'!K28=0,"-",IF('Órdenes según Instancia'!AE28=0,"-",('Órdenes según Instancia'!K28/'Órdenes según Instancia'!AE28)))</f>
        <v>-</v>
      </c>
      <c r="T28" s="35" t="str">
        <f>IF('Órdenes según Instancia'!P28=0,"-",IF('Órdenes según Instancia'!AE28=0,"-",('Órdenes según Instancia'!P28/'Órdenes según Instancia'!AE28)))</f>
        <v>-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212</v>
      </c>
      <c r="C29" s="35">
        <f>IF('Órdenes según Instancia'!C29=0,"-",IF('Órdenes según Instancia'!AB29=0,"-",('Órdenes según Instancia'!C29/'Órdenes según Instancia'!AB29)))</f>
        <v>0.98477157360406087</v>
      </c>
      <c r="D29" s="35" t="str">
        <f>IF('Órdenes según Instancia'!H29=0,"-",IF('Órdenes según Instancia'!AB29=0,"-",('Órdenes según Instancia'!H29/'Órdenes según Instancia'!AB29)))</f>
        <v>-</v>
      </c>
      <c r="E29" s="35">
        <f>IF('Órdenes según Instancia'!M29=0,"-",IF('Órdenes según Instancia'!AB29=0,"-",('Órdenes según Instancia'!M29/'Órdenes según Instancia'!AB29)))</f>
        <v>1.5228426395939087E-2</v>
      </c>
      <c r="F29" s="35" t="str">
        <f>IF('Órdenes según Instancia'!R29=0,"-",IF('Órdenes según Instancia'!AB29=0,"-",('Órdenes según Instancia'!R29/'Órdenes según Instancia'!AB29)))</f>
        <v>-</v>
      </c>
      <c r="G29" s="35" t="str">
        <f>IF('Órdenes según Instancia'!W29=0,"-",IF('Órdenes según Instancia'!AB29=0,"-",('Órdenes según Instancia'!W29/'Órdenes según Instancia'!AB29)))</f>
        <v>-</v>
      </c>
      <c r="H29" s="35" t="str">
        <f>IF('Órdenes según Instancia'!D29=0,"-",IF('Órdenes según Instancia'!AC29=0,"-",('Órdenes según Instancia'!D29/'Órdenes según Instancia'!AC29)))</f>
        <v>-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0.97826086956521741</v>
      </c>
      <c r="N29" s="35" t="str">
        <f>IF('Órdenes según Instancia'!J29=0,"-",IF('Órdenes según Instancia'!AD29=0,"-",('Órdenes según Instancia'!J29/'Órdenes según Instancia'!AD29)))</f>
        <v>-</v>
      </c>
      <c r="O29" s="35">
        <f>IF('Órdenes según Instancia'!O29=0,"-",IF('Órdenes según Instancia'!AD29=0,"-",('Órdenes según Instancia'!O29/'Órdenes según Instancia'!AD29)))</f>
        <v>2.1739130434782608E-2</v>
      </c>
      <c r="P29" s="35" t="str">
        <f>IF('Órdenes según Instancia'!T29=0,"-",IF('Órdenes según Instancia'!AD29=0,"-",('Órdenes según Instancia'!T29/'Órdenes según Instancia'!AD29)))</f>
        <v>-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1</v>
      </c>
      <c r="S29" s="35" t="str">
        <f>IF('Órdenes según Instancia'!K29=0,"-",IF('Órdenes según Instancia'!AE29=0,"-",('Órdenes según Instancia'!K29/'Órdenes según Instancia'!AE29)))</f>
        <v>-</v>
      </c>
      <c r="T29" s="35" t="str">
        <f>IF('Órdenes según Instancia'!P29=0,"-",IF('Órdenes según Instancia'!AE29=0,"-",('Órdenes según Instancia'!P29/'Órdenes según Instancia'!AE29)))</f>
        <v>-</v>
      </c>
      <c r="U29" s="35" t="str">
        <f>IF('Órdenes según Instancia'!U29=0,"-",IF('Órdenes según Instancia'!AE29=0,"-",('Órdenes según Instancia'!U29/('Órdenes según Instancia'!AE29))))</f>
        <v>-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213</v>
      </c>
      <c r="C30" s="35">
        <f>IF('Órdenes según Instancia'!C30=0,"-",IF('Órdenes según Instancia'!AB30=0,"-",('Órdenes según Instancia'!C30/'Órdenes según Instancia'!AB30)))</f>
        <v>0.96938775510204078</v>
      </c>
      <c r="D30" s="35" t="str">
        <f>IF('Órdenes según Instancia'!H30=0,"-",IF('Órdenes según Instancia'!AB30=0,"-",('Órdenes según Instancia'!H30/'Órdenes según Instancia'!AB30)))</f>
        <v>-</v>
      </c>
      <c r="E30" s="35">
        <f>IF('Órdenes según Instancia'!M30=0,"-",IF('Órdenes según Instancia'!AB30=0,"-",('Órdenes según Instancia'!M30/'Órdenes según Instancia'!AB30)))</f>
        <v>3.0612244897959183E-2</v>
      </c>
      <c r="F30" s="35" t="str">
        <f>IF('Órdenes según Instancia'!R30=0,"-",IF('Órdenes según Instancia'!AB30=0,"-",('Órdenes según Instancia'!R30/'Órdenes según Instancia'!AB30)))</f>
        <v>-</v>
      </c>
      <c r="G30" s="35" t="str">
        <f>IF('Órdenes según Instancia'!W30=0,"-",IF('Órdenes según Instancia'!AB30=0,"-",('Órdenes según Instancia'!W30/'Órdenes según Instancia'!AB30)))</f>
        <v>-</v>
      </c>
      <c r="H30" s="35" t="str">
        <f>IF('Órdenes según Instancia'!D30=0,"-",IF('Órdenes según Instancia'!AC30=0,"-",('Órdenes según Instancia'!D30/'Órdenes según Instancia'!AC30)))</f>
        <v>-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0.98245614035087714</v>
      </c>
      <c r="N30" s="35" t="str">
        <f>IF('Órdenes según Instancia'!J30=0,"-",IF('Órdenes según Instancia'!AD30=0,"-",('Órdenes según Instancia'!J30/'Órdenes según Instancia'!AD30)))</f>
        <v>-</v>
      </c>
      <c r="O30" s="35">
        <f>IF('Órdenes según Instancia'!O30=0,"-",IF('Órdenes según Instancia'!AD30=0,"-",('Órdenes según Instancia'!O30/'Órdenes según Instancia'!AD30)))</f>
        <v>1.7543859649122806E-2</v>
      </c>
      <c r="P30" s="35" t="str">
        <f>IF('Órdenes según Instancia'!T30=0,"-",IF('Órdenes según Instancia'!AD30=0,"-",('Órdenes según Instancia'!T30/'Órdenes según Instancia'!AD30)))</f>
        <v>-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0.95121951219512191</v>
      </c>
      <c r="S30" s="35" t="str">
        <f>IF('Órdenes según Instancia'!K30=0,"-",IF('Órdenes según Instancia'!AE30=0,"-",('Órdenes según Instancia'!K30/'Órdenes según Instancia'!AE30)))</f>
        <v>-</v>
      </c>
      <c r="T30" s="35">
        <f>IF('Órdenes según Instancia'!P30=0,"-",IF('Órdenes según Instancia'!AE30=0,"-",('Órdenes según Instancia'!P30/'Órdenes según Instancia'!AE30)))</f>
        <v>4.878048780487805E-2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214</v>
      </c>
      <c r="C31" s="35">
        <f>IF('Órdenes según Instancia'!C31=0,"-",IF('Órdenes según Instancia'!AB31=0,"-",('Órdenes según Instancia'!C31/'Órdenes según Instancia'!AB31)))</f>
        <v>1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 t="str">
        <f>IF('Órdenes según Instancia'!R31=0,"-",IF('Órdenes según Instancia'!AB31=0,"-",('Órdenes según Instancia'!R31/'Órdenes según Instancia'!AB31)))</f>
        <v>-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1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 t="str">
        <f>IF('Órdenes según Instancia'!T31=0,"-",IF('Órdenes según Instancia'!AD31=0,"-",('Órdenes según Instancia'!T31/'Órdenes según Instancia'!AD31)))</f>
        <v>-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215</v>
      </c>
      <c r="C32" s="35">
        <f>IF('Órdenes según Instancia'!C32=0,"-",IF('Órdenes según Instancia'!AB32=0,"-",('Órdenes según Instancia'!C32/'Órdenes según Instancia'!AB32)))</f>
        <v>1</v>
      </c>
      <c r="D32" s="35" t="str">
        <f>IF('Órdenes según Instancia'!H32=0,"-",IF('Órdenes según Instancia'!AB32=0,"-",('Órdenes según Instancia'!H32/'Órdenes según Instancia'!AB32)))</f>
        <v>-</v>
      </c>
      <c r="E32" s="35" t="str">
        <f>IF('Órdenes según Instancia'!M32=0,"-",IF('Órdenes según Instancia'!AB32=0,"-",('Órdenes según Instancia'!M32/'Órdenes según Instancia'!AB32)))</f>
        <v>-</v>
      </c>
      <c r="F32" s="35" t="str">
        <f>IF('Órdenes según Instancia'!R32=0,"-",IF('Órdenes según Instancia'!AB32=0,"-",('Órdenes según Instancia'!R32/'Órdenes según Instancia'!AB32)))</f>
        <v>-</v>
      </c>
      <c r="G32" s="35" t="str">
        <f>IF('Órdenes según Instancia'!W32=0,"-",IF('Órdenes según Instancia'!AB32=0,"-",('Órdenes según Instancia'!W32/'Órdenes según Instancia'!AB32)))</f>
        <v>-</v>
      </c>
      <c r="H32" s="35" t="str">
        <f>IF('Órdenes según Instancia'!D32=0,"-",IF('Órdenes según Instancia'!AC32=0,"-",('Órdenes según Instancia'!D32/'Órdenes según Instancia'!AC32)))</f>
        <v>-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1</v>
      </c>
      <c r="N32" s="35" t="str">
        <f>IF('Órdenes según Instancia'!J32=0,"-",IF('Órdenes según Instancia'!AD32=0,"-",('Órdenes según Instancia'!J32/'Órdenes según Instancia'!AD32)))</f>
        <v>-</v>
      </c>
      <c r="O32" s="35" t="str">
        <f>IF('Órdenes según Instancia'!O32=0,"-",IF('Órdenes según Instancia'!AD32=0,"-",('Órdenes según Instancia'!O32/'Órdenes según Instancia'!AD32)))</f>
        <v>-</v>
      </c>
      <c r="P32" s="35" t="str">
        <f>IF('Órdenes según Instancia'!T32=0,"-",IF('Órdenes según Instancia'!AD32=0,"-",('Órdenes según Instancia'!T32/'Órdenes según Instancia'!AD32)))</f>
        <v>-</v>
      </c>
      <c r="Q32" s="35" t="str">
        <f>IF('Órdenes según Instancia'!Y32=0,"-",IF('Órdenes según Instancia'!AD32=0,"-",('Órdenes según Instancia'!Y32/'Órdenes según Instancia'!AD32)))</f>
        <v>-</v>
      </c>
      <c r="R32" s="35">
        <f>IF('Órdenes según Instancia'!F32=0,"-",IF('Órdenes según Instancia'!AE32=0,"-",('Órdenes según Instancia'!F32/'Órdenes según Instancia'!AE32)))</f>
        <v>1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216</v>
      </c>
      <c r="C33" s="35">
        <f>IF('Órdenes según Instancia'!C33=0,"-",IF('Órdenes según Instancia'!AB33=0,"-",('Órdenes según Instancia'!C33/'Órdenes según Instancia'!AB33)))</f>
        <v>1</v>
      </c>
      <c r="D33" s="35" t="str">
        <f>IF('Órdenes según Instancia'!H33=0,"-",IF('Órdenes según Instancia'!AB33=0,"-",('Órdenes según Instancia'!H33/'Órdenes según Instancia'!AB33)))</f>
        <v>-</v>
      </c>
      <c r="E33" s="35" t="str">
        <f>IF('Órdenes según Instancia'!M33=0,"-",IF('Órdenes según Instancia'!AB33=0,"-",('Órdenes según Instancia'!M33/'Órdenes según Instancia'!AB33)))</f>
        <v>-</v>
      </c>
      <c r="F33" s="35" t="str">
        <f>IF('Órdenes según Instancia'!R33=0,"-",IF('Órdenes según Instancia'!AB33=0,"-",('Órdenes según Instancia'!R33/'Órdenes según Instancia'!AB33)))</f>
        <v>-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1</v>
      </c>
      <c r="N33" s="35" t="str">
        <f>IF('Órdenes según Instancia'!J33=0,"-",IF('Órdenes según Instancia'!AD33=0,"-",('Órdenes según Instancia'!J33/'Órdenes según Instancia'!AD33)))</f>
        <v>-</v>
      </c>
      <c r="O33" s="35" t="str">
        <f>IF('Órdenes según Instancia'!O33=0,"-",IF('Órdenes según Instancia'!AD33=0,"-",('Órdenes según Instancia'!O33/'Órdenes según Instancia'!AD33)))</f>
        <v>-</v>
      </c>
      <c r="P33" s="35" t="str">
        <f>IF('Órdenes según Instancia'!T33=0,"-",IF('Órdenes según Instancia'!AD33=0,"-",('Órdenes según Instancia'!T33/'Órdenes según Instancia'!AD33)))</f>
        <v>-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217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218</v>
      </c>
      <c r="C35" s="35">
        <f>IF('Órdenes según Instancia'!C35=0,"-",IF('Órdenes según Instancia'!AB35=0,"-",('Órdenes según Instancia'!C35/'Órdenes según Instancia'!AB35)))</f>
        <v>1</v>
      </c>
      <c r="D35" s="35" t="str">
        <f>IF('Órdenes según Instancia'!H35=0,"-",IF('Órdenes según Instancia'!AB35=0,"-",('Órdenes según Instancia'!H35/'Órdenes según Instancia'!AB35)))</f>
        <v>-</v>
      </c>
      <c r="E35" s="35" t="str">
        <f>IF('Órdenes según Instancia'!M35=0,"-",IF('Órdenes según Instancia'!AB35=0,"-",('Órdenes según Instancia'!M35/'Órdenes según Instancia'!AB35)))</f>
        <v>-</v>
      </c>
      <c r="F35" s="35" t="str">
        <f>IF('Órdenes según Instancia'!R35=0,"-",IF('Órdenes según Instancia'!AB35=0,"-",('Órdenes según Instancia'!R35/'Órdenes según Instancia'!AB35)))</f>
        <v>-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1</v>
      </c>
      <c r="N35" s="35" t="str">
        <f>IF('Órdenes según Instancia'!J35=0,"-",IF('Órdenes según Instancia'!AD35=0,"-",('Órdenes según Instancia'!J35/'Órdenes según Instancia'!AD35)))</f>
        <v>-</v>
      </c>
      <c r="O35" s="35" t="str">
        <f>IF('Órdenes según Instancia'!O35=0,"-",IF('Órdenes según Instancia'!AD35=0,"-",('Órdenes según Instancia'!O35/'Órdenes según Instancia'!AD35)))</f>
        <v>-</v>
      </c>
      <c r="P35" s="35" t="str">
        <f>IF('Órdenes según Instancia'!T35=0,"-",IF('Órdenes según Instancia'!AD35=0,"-",('Órdenes según Instancia'!T35/'Órdenes según Instancia'!AD35)))</f>
        <v>-</v>
      </c>
      <c r="Q35" s="35" t="str">
        <f>IF('Órdenes según Instancia'!Y35=0,"-",IF('Órdenes según Instancia'!AD35=0,"-",('Órdenes según Instancia'!Y35/'Órdenes según Instancia'!AD35)))</f>
        <v>-</v>
      </c>
      <c r="R35" s="35">
        <f>IF('Órdenes según Instancia'!F35=0,"-",IF('Órdenes según Instancia'!AE35=0,"-",('Órdenes según Instancia'!F35/'Órdenes según Instancia'!AE35)))</f>
        <v>1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219</v>
      </c>
      <c r="C36" s="35">
        <f>IF('Órdenes según Instancia'!C36=0,"-",IF('Órdenes según Instancia'!AB36=0,"-",('Órdenes según Instancia'!C36/'Órdenes según Instancia'!AB36)))</f>
        <v>0.9375</v>
      </c>
      <c r="D36" s="35" t="str">
        <f>IF('Órdenes según Instancia'!H36=0,"-",IF('Órdenes según Instancia'!AB36=0,"-",('Órdenes según Instancia'!H36/'Órdenes según Instancia'!AB36)))</f>
        <v>-</v>
      </c>
      <c r="E36" s="35">
        <f>IF('Órdenes según Instancia'!M36=0,"-",IF('Órdenes según Instancia'!AB36=0,"-",('Órdenes según Instancia'!M36/'Órdenes según Instancia'!AB36)))</f>
        <v>6.25E-2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0.88888888888888884</v>
      </c>
      <c r="N36" s="35" t="str">
        <f>IF('Órdenes según Instancia'!J36=0,"-",IF('Órdenes según Instancia'!AD36=0,"-",('Órdenes según Instancia'!J36/'Órdenes según Instancia'!AD36)))</f>
        <v>-</v>
      </c>
      <c r="O36" s="35">
        <f>IF('Órdenes según Instancia'!O36=0,"-",IF('Órdenes según Instancia'!AD36=0,"-",('Órdenes según Instancia'!O36/'Órdenes según Instancia'!AD36)))</f>
        <v>0.1111111111111111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220</v>
      </c>
      <c r="C37" s="35">
        <f>IF('Órdenes según Instancia'!C37=0,"-",IF('Órdenes según Instancia'!AB37=0,"-",('Órdenes según Instancia'!C37/'Órdenes según Instancia'!AB37)))</f>
        <v>0.8</v>
      </c>
      <c r="D37" s="35" t="str">
        <f>IF('Órdenes según Instancia'!H37=0,"-",IF('Órdenes según Instancia'!AB37=0,"-",('Órdenes según Instancia'!H37/'Órdenes según Instancia'!AB37)))</f>
        <v>-</v>
      </c>
      <c r="E37" s="35">
        <f>IF('Órdenes según Instancia'!M37=0,"-",IF('Órdenes según Instancia'!AB37=0,"-",('Órdenes según Instancia'!M37/'Órdenes según Instancia'!AB37)))</f>
        <v>0.2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0.84210526315789469</v>
      </c>
      <c r="N37" s="35" t="str">
        <f>IF('Órdenes según Instancia'!J37=0,"-",IF('Órdenes según Instancia'!AD37=0,"-",('Órdenes según Instancia'!J37/'Órdenes según Instancia'!AD37)))</f>
        <v>-</v>
      </c>
      <c r="O37" s="35">
        <f>IF('Órdenes según Instancia'!O37=0,"-",IF('Órdenes según Instancia'!AD37=0,"-",('Órdenes según Instancia'!O37/'Órdenes según Instancia'!AD37)))</f>
        <v>0.15789473684210525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 t="str">
        <f>IF('Órdenes según Instancia'!F37=0,"-",IF('Órdenes según Instancia'!AE37=0,"-",('Órdenes según Instancia'!F37/'Órdenes según Instancia'!AE37)))</f>
        <v>-</v>
      </c>
      <c r="S37" s="35" t="str">
        <f>IF('Órdenes según Instancia'!K37=0,"-",IF('Órdenes según Instancia'!AE37=0,"-",('Órdenes según Instancia'!K37/'Órdenes según Instancia'!AE37)))</f>
        <v>-</v>
      </c>
      <c r="T37" s="35">
        <f>IF('Órdenes según Instancia'!P37=0,"-",IF('Órdenes según Instancia'!AE37=0,"-",('Órdenes según Instancia'!P37/'Órdenes según Instancia'!AE37)))</f>
        <v>1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221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222</v>
      </c>
      <c r="C39" s="35">
        <f>IF('Órdenes según Instancia'!C39=0,"-",IF('Órdenes según Instancia'!AB39=0,"-",('Órdenes según Instancia'!C39/'Órdenes según Instancia'!AB39)))</f>
        <v>1</v>
      </c>
      <c r="D39" s="35" t="str">
        <f>IF('Órdenes según Instancia'!H39=0,"-",IF('Órdenes según Instancia'!AB39=0,"-",('Órdenes según Instancia'!H39/'Órdenes según Instancia'!AB39)))</f>
        <v>-</v>
      </c>
      <c r="E39" s="35" t="str">
        <f>IF('Órdenes según Instancia'!M39=0,"-",IF('Órdenes según Instancia'!AB39=0,"-",('Órdenes según Instancia'!M39/'Órdenes según Instancia'!AB39)))</f>
        <v>-</v>
      </c>
      <c r="F39" s="35" t="str">
        <f>IF('Órdenes según Instancia'!R39=0,"-",IF('Órdenes según Instancia'!AB39=0,"-",('Órdenes según Instancia'!R39/'Órdenes según Instancia'!AB39)))</f>
        <v>-</v>
      </c>
      <c r="G39" s="35" t="str">
        <f>IF('Órdenes según Instancia'!W39=0,"-",IF('Órdenes según Instancia'!AB39=0,"-",('Órdenes según Instancia'!W39/'Órdenes según Instancia'!AB39)))</f>
        <v>-</v>
      </c>
      <c r="H39" s="35" t="str">
        <f>IF('Órdenes según Instancia'!D39=0,"-",IF('Órdenes según Instancia'!AC39=0,"-",('Órdenes según Instancia'!D39/'Órdenes según Instancia'!AC39)))</f>
        <v>-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1</v>
      </c>
      <c r="N39" s="35" t="str">
        <f>IF('Órdenes según Instancia'!J39=0,"-",IF('Órdenes según Instancia'!AD39=0,"-",('Órdenes según Instancia'!J39/'Órdenes según Instancia'!AD39)))</f>
        <v>-</v>
      </c>
      <c r="O39" s="35" t="str">
        <f>IF('Órdenes según Instancia'!O39=0,"-",IF('Órdenes según Instancia'!AD39=0,"-",('Órdenes según Instancia'!O39/'Órdenes según Instancia'!AD39)))</f>
        <v>-</v>
      </c>
      <c r="P39" s="35" t="str">
        <f>IF('Órdenes según Instancia'!T39=0,"-",IF('Órdenes según Instancia'!AD39=0,"-",('Órdenes según Instancia'!T39/'Órdenes según Instancia'!AD39)))</f>
        <v>-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223</v>
      </c>
      <c r="C40" s="35">
        <f>IF('Órdenes según Instancia'!C40=0,"-",IF('Órdenes según Instancia'!AB40=0,"-",('Órdenes según Instancia'!C40/'Órdenes según Instancia'!AB40)))</f>
        <v>0.98837209302325579</v>
      </c>
      <c r="D40" s="35">
        <f>IF('Órdenes según Instancia'!H40=0,"-",IF('Órdenes según Instancia'!AB40=0,"-",('Órdenes según Instancia'!H40/'Órdenes según Instancia'!AB40)))</f>
        <v>1.1627906976744186E-2</v>
      </c>
      <c r="E40" s="35" t="str">
        <f>IF('Órdenes según Instancia'!M40=0,"-",IF('Órdenes según Instancia'!AB40=0,"-",('Órdenes según Instancia'!M40/'Órdenes según Instancia'!AB40)))</f>
        <v>-</v>
      </c>
      <c r="F40" s="35" t="str">
        <f>IF('Órdenes según Instancia'!R40=0,"-",IF('Órdenes según Instancia'!AB40=0,"-",('Órdenes según Instancia'!R40/'Órdenes según Instancia'!AB40)))</f>
        <v>-</v>
      </c>
      <c r="G40" s="35" t="str">
        <f>IF('Órdenes según Instancia'!W40=0,"-",IF('Órdenes según Instancia'!AB40=0,"-",('Órdenes según Instancia'!W40/'Órdenes según Instancia'!AB40)))</f>
        <v>-</v>
      </c>
      <c r="H40" s="35" t="str">
        <f>IF('Órdenes según Instancia'!D40=0,"-",IF('Órdenes según Instancia'!AC40=0,"-",('Órdenes según Instancia'!D40/'Órdenes según Instancia'!AC40)))</f>
        <v>-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0.98750000000000004</v>
      </c>
      <c r="N40" s="35">
        <f>IF('Órdenes según Instancia'!J40=0,"-",IF('Órdenes según Instancia'!AD40=0,"-",('Órdenes según Instancia'!J40/'Órdenes según Instancia'!AD40)))</f>
        <v>1.2500000000000001E-2</v>
      </c>
      <c r="O40" s="35" t="str">
        <f>IF('Órdenes según Instancia'!O40=0,"-",IF('Órdenes según Instancia'!AD40=0,"-",('Órdenes según Instancia'!O40/'Órdenes según Instancia'!AD40)))</f>
        <v>-</v>
      </c>
      <c r="P40" s="35" t="str">
        <f>IF('Órdenes según Instancia'!T40=0,"-",IF('Órdenes según Instancia'!AD40=0,"-",('Órdenes según Instancia'!T40/'Órdenes según Instancia'!AD40)))</f>
        <v>-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224</v>
      </c>
      <c r="C41" s="35">
        <f>IF('Órdenes según Instancia'!C41=0,"-",IF('Órdenes según Instancia'!AB41=0,"-",('Órdenes según Instancia'!C41/'Órdenes según Instancia'!AB41)))</f>
        <v>0.83333333333333337</v>
      </c>
      <c r="D41" s="35" t="str">
        <f>IF('Órdenes según Instancia'!H41=0,"-",IF('Órdenes según Instancia'!AB41=0,"-",('Órdenes según Instancia'!H41/'Órdenes según Instancia'!AB41)))</f>
        <v>-</v>
      </c>
      <c r="E41" s="35">
        <f>IF('Órdenes según Instancia'!M41=0,"-",IF('Órdenes según Instancia'!AB41=0,"-",('Órdenes según Instancia'!M41/'Órdenes según Instancia'!AB41)))</f>
        <v>0.16666666666666666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0.76811594202898548</v>
      </c>
      <c r="N41" s="35" t="str">
        <f>IF('Órdenes según Instancia'!J41=0,"-",IF('Órdenes según Instancia'!AD41=0,"-",('Órdenes según Instancia'!J41/'Órdenes según Instancia'!AD41)))</f>
        <v>-</v>
      </c>
      <c r="O41" s="35">
        <f>IF('Órdenes según Instancia'!O41=0,"-",IF('Órdenes según Instancia'!AD41=0,"-",('Órdenes según Instancia'!O41/'Órdenes según Instancia'!AD41)))</f>
        <v>0.2318840579710145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1</v>
      </c>
      <c r="S41" s="35" t="str">
        <f>IF('Órdenes según Instancia'!K41=0,"-",IF('Órdenes según Instancia'!AE41=0,"-",('Órdenes según Instancia'!K41/'Órdenes según Instancia'!AE41)))</f>
        <v>-</v>
      </c>
      <c r="T41" s="35" t="str">
        <f>IF('Órdenes según Instancia'!P41=0,"-",IF('Órdenes según Instancia'!AE41=0,"-",('Órdenes según Instancia'!P41/'Órdenes según Instancia'!AE41)))</f>
        <v>-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225</v>
      </c>
      <c r="C42" s="35">
        <f>IF('Órdenes según Instancia'!C42=0,"-",IF('Órdenes según Instancia'!AB42=0,"-",('Órdenes según Instancia'!C42/'Órdenes según Instancia'!AB42)))</f>
        <v>1</v>
      </c>
      <c r="D42" s="35" t="str">
        <f>IF('Órdenes según Instancia'!H42=0,"-",IF('Órdenes según Instancia'!AB42=0,"-",('Órdenes según Instancia'!H42/'Órdenes según Instancia'!AB42)))</f>
        <v>-</v>
      </c>
      <c r="E42" s="35" t="str">
        <f>IF('Órdenes según Instancia'!M42=0,"-",IF('Órdenes según Instancia'!AB42=0,"-",('Órdenes según Instancia'!M42/'Órdenes según Instancia'!AB42)))</f>
        <v>-</v>
      </c>
      <c r="F42" s="35" t="str">
        <f>IF('Órdenes según Instancia'!R42=0,"-",IF('Órdenes según Instancia'!AB42=0,"-",('Órdenes según Instancia'!R42/'Órdenes según Instancia'!AB42)))</f>
        <v>-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1</v>
      </c>
      <c r="N42" s="35" t="str">
        <f>IF('Órdenes según Instancia'!J42=0,"-",IF('Órdenes según Instancia'!AD42=0,"-",('Órdenes según Instancia'!J42/'Órdenes según Instancia'!AD42)))</f>
        <v>-</v>
      </c>
      <c r="O42" s="35" t="str">
        <f>IF('Órdenes según Instancia'!O42=0,"-",IF('Órdenes según Instancia'!AD42=0,"-",('Órdenes según Instancia'!O42/'Órdenes según Instancia'!AD42)))</f>
        <v>-</v>
      </c>
      <c r="P42" s="35" t="str">
        <f>IF('Órdenes según Instancia'!T42=0,"-",IF('Órdenes según Instancia'!AD42=0,"-",('Órdenes según Instancia'!T42/'Órdenes según Instancia'!AD42)))</f>
        <v>-</v>
      </c>
      <c r="Q42" s="35" t="str">
        <f>IF('Órdenes según Instancia'!Y42=0,"-",IF('Órdenes según Instancia'!AD42=0,"-",('Órdenes según Instancia'!Y42/'Órdenes según Instancia'!AD42)))</f>
        <v>-</v>
      </c>
      <c r="R42" s="35">
        <f>IF('Órdenes según Instancia'!F42=0,"-",IF('Órdenes según Instancia'!AE42=0,"-",('Órdenes según Instancia'!F42/'Órdenes según Instancia'!AE42)))</f>
        <v>1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226</v>
      </c>
      <c r="C43" s="35">
        <f>IF('Órdenes según Instancia'!C43=0,"-",IF('Órdenes según Instancia'!AB43=0,"-",('Órdenes según Instancia'!C43/'Órdenes según Instancia'!AB43)))</f>
        <v>0.97916666666666663</v>
      </c>
      <c r="D43" s="35" t="str">
        <f>IF('Órdenes según Instancia'!H43=0,"-",IF('Órdenes según Instancia'!AB43=0,"-",('Órdenes según Instancia'!H43/'Órdenes según Instancia'!AB43)))</f>
        <v>-</v>
      </c>
      <c r="E43" s="35">
        <f>IF('Órdenes según Instancia'!M43=0,"-",IF('Órdenes según Instancia'!AB43=0,"-",('Órdenes según Instancia'!M43/'Órdenes según Instancia'!AB43)))</f>
        <v>2.0833333333333332E-2</v>
      </c>
      <c r="F43" s="35" t="str">
        <f>IF('Órdenes según Instancia'!R43=0,"-",IF('Órdenes según Instancia'!AB43=0,"-",('Órdenes según Instancia'!R43/'Órdenes según Instancia'!AB43)))</f>
        <v>-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0.97058823529411764</v>
      </c>
      <c r="N43" s="35" t="str">
        <f>IF('Órdenes según Instancia'!J43=0,"-",IF('Órdenes según Instancia'!AD43=0,"-",('Órdenes según Instancia'!J43/'Órdenes según Instancia'!AD43)))</f>
        <v>-</v>
      </c>
      <c r="O43" s="35">
        <f>IF('Órdenes según Instancia'!O43=0,"-",IF('Órdenes según Instancia'!AD43=0,"-",('Órdenes según Instancia'!O43/'Órdenes según Instancia'!AD43)))</f>
        <v>2.9411764705882353E-2</v>
      </c>
      <c r="P43" s="35" t="str">
        <f>IF('Órdenes según Instancia'!T43=0,"-",IF('Órdenes según Instancia'!AD43=0,"-",('Órdenes según Instancia'!T43/'Órdenes según Instancia'!AD43)))</f>
        <v>-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1</v>
      </c>
      <c r="S43" s="35" t="str">
        <f>IF('Órdenes según Instancia'!K43=0,"-",IF('Órdenes según Instancia'!AE43=0,"-",('Órdenes según Instancia'!K43/'Órdenes según Instancia'!AE43)))</f>
        <v>-</v>
      </c>
      <c r="T43" s="35" t="str">
        <f>IF('Órdenes según Instancia'!P43=0,"-",IF('Órdenes según Instancia'!AE43=0,"-",('Órdenes según Instancia'!P43/'Órdenes según Instancia'!AE43)))</f>
        <v>-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227</v>
      </c>
      <c r="C44" s="35">
        <f>IF('Órdenes según Instancia'!C44=0,"-",IF('Órdenes según Instancia'!AB44=0,"-",('Órdenes según Instancia'!C44/'Órdenes según Instancia'!AB44)))</f>
        <v>1</v>
      </c>
      <c r="D44" s="35" t="str">
        <f>IF('Órdenes según Instancia'!H44=0,"-",IF('Órdenes según Instancia'!AB44=0,"-",('Órdenes según Instancia'!H44/'Órdenes según Instancia'!AB44)))</f>
        <v>-</v>
      </c>
      <c r="E44" s="35" t="str">
        <f>IF('Órdenes según Instancia'!M44=0,"-",IF('Órdenes según Instancia'!AB44=0,"-",('Órdenes según Instancia'!M44/'Órdenes según Instancia'!AB44)))</f>
        <v>-</v>
      </c>
      <c r="F44" s="35" t="str">
        <f>IF('Órdenes según Instancia'!R44=0,"-",IF('Órdenes según Instancia'!AB44=0,"-",('Órdenes según Instancia'!R44/'Órdenes según Instancia'!AB44)))</f>
        <v>-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1</v>
      </c>
      <c r="N44" s="35" t="str">
        <f>IF('Órdenes según Instancia'!J44=0,"-",IF('Órdenes según Instancia'!AD44=0,"-",('Órdenes según Instancia'!J44/'Órdenes según Instancia'!AD44)))</f>
        <v>-</v>
      </c>
      <c r="O44" s="35" t="str">
        <f>IF('Órdenes según Instancia'!O44=0,"-",IF('Órdenes según Instancia'!AD44=0,"-",('Órdenes según Instancia'!O44/'Órdenes según Instancia'!AD44)))</f>
        <v>-</v>
      </c>
      <c r="P44" s="35" t="str">
        <f>IF('Órdenes según Instancia'!T44=0,"-",IF('Órdenes según Instancia'!AD44=0,"-",('Órdenes según Instancia'!T44/'Órdenes según Instancia'!AD44)))</f>
        <v>-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228</v>
      </c>
      <c r="C45" s="35">
        <f>IF('Órdenes según Instancia'!C45=0,"-",IF('Órdenes según Instancia'!AB45=0,"-",('Órdenes según Instancia'!C45/'Órdenes según Instancia'!AB45)))</f>
        <v>0.97611292073832789</v>
      </c>
      <c r="D45" s="35">
        <f>IF('Órdenes según Instancia'!H45=0,"-",IF('Órdenes según Instancia'!AB45=0,"-",('Órdenes según Instancia'!H45/'Órdenes según Instancia'!AB45)))</f>
        <v>2.1715526601520088E-3</v>
      </c>
      <c r="E45" s="35">
        <f>IF('Órdenes según Instancia'!M45=0,"-",IF('Órdenes según Instancia'!AB45=0,"-",('Órdenes según Instancia'!M45/'Órdenes según Instancia'!AB45)))</f>
        <v>1.6286644951140065E-2</v>
      </c>
      <c r="F45" s="35">
        <f>IF('Órdenes según Instancia'!R45=0,"-",IF('Órdenes según Instancia'!AB45=0,"-",('Órdenes según Instancia'!R45/'Órdenes según Instancia'!AB45)))</f>
        <v>5.4288816503800215E-3</v>
      </c>
      <c r="G45" s="35" t="str">
        <f>IF('Órdenes según Instancia'!W45=0,"-",IF('Órdenes según Instancia'!AB45=0,"-",('Órdenes según Instancia'!W45/'Órdenes según Instancia'!AB45)))</f>
        <v>-</v>
      </c>
      <c r="H45" s="35" t="str">
        <f>IF('Órdenes según Instancia'!D45=0,"-",IF('Órdenes según Instancia'!AC45=0,"-",('Órdenes según Instancia'!D45/'Órdenes según Instancia'!AC45)))</f>
        <v>-</v>
      </c>
      <c r="I45" s="35" t="str">
        <f>IF('Órdenes según Instancia'!I45=0,"-",IF('Órdenes según Instancia'!AC45=0,"-",('Órdenes según Instancia'!I45/'Órdenes según Instancia'!AC45)))</f>
        <v>-</v>
      </c>
      <c r="J45" s="35" t="str">
        <f>IF('Órdenes según Instancia'!N45=0,"-",IF('Órdenes según Instancia'!AC45=0,"-",('Órdenes según Instancia'!N45/'Órdenes según Instancia'!AC45)))</f>
        <v>-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0.94750656167978997</v>
      </c>
      <c r="N45" s="35" t="str">
        <f>IF('Órdenes según Instancia'!J45=0,"-",IF('Órdenes según Instancia'!AD45=0,"-",('Órdenes según Instancia'!J45/'Órdenes según Instancia'!AD45)))</f>
        <v>-</v>
      </c>
      <c r="O45" s="35">
        <f>IF('Órdenes según Instancia'!O45=0,"-",IF('Órdenes según Instancia'!AD45=0,"-",('Órdenes según Instancia'!O45/'Órdenes según Instancia'!AD45)))</f>
        <v>3.937007874015748E-2</v>
      </c>
      <c r="P45" s="35">
        <f>IF('Órdenes según Instancia'!T45=0,"-",IF('Órdenes según Instancia'!AD45=0,"-",('Órdenes según Instancia'!T45/'Órdenes según Instancia'!AD45)))</f>
        <v>1.3123359580052493E-2</v>
      </c>
      <c r="Q45" s="35" t="str">
        <f>IF('Órdenes según Instancia'!Y45=0,"-",IF('Órdenes según Instancia'!AD45=0,"-",('Órdenes según Instancia'!Y45/'Órdenes según Instancia'!AD45)))</f>
        <v>-</v>
      </c>
      <c r="R45" s="35">
        <f>IF('Órdenes según Instancia'!F45=0,"-",IF('Órdenes según Instancia'!AE45=0,"-",('Órdenes según Instancia'!F45/'Órdenes según Instancia'!AE45)))</f>
        <v>0.99629629629629635</v>
      </c>
      <c r="S45" s="35">
        <f>IF('Órdenes según Instancia'!K45=0,"-",IF('Órdenes según Instancia'!AE45=0,"-",('Órdenes según Instancia'!K45/'Órdenes según Instancia'!AE45)))</f>
        <v>3.7037037037037038E-3</v>
      </c>
      <c r="T45" s="35" t="str">
        <f>IF('Órdenes según Instancia'!P45=0,"-",IF('Órdenes según Instancia'!AE45=0,"-",('Órdenes según Instancia'!P45/'Órdenes según Instancia'!AE45)))</f>
        <v>-</v>
      </c>
      <c r="U45" s="35" t="str">
        <f>IF('Órdenes según Instancia'!U45=0,"-",IF('Órdenes según Instancia'!AE45=0,"-",('Órdenes según Instancia'!U45/('Órdenes según Instancia'!AE45))))</f>
        <v>-</v>
      </c>
      <c r="V45" s="35" t="str">
        <f>IF('Órdenes según Instancia'!Z45=0,"-",IF('Órdenes según Instancia'!AE45=0,"-",('Órdenes según Instancia'!Z45/'Órdenes según Instancia'!AE45)))</f>
        <v>-</v>
      </c>
    </row>
    <row r="46" spans="2:22" ht="20.100000000000001" customHeight="1" thickBot="1" x14ac:dyDescent="0.25">
      <c r="B46" s="4" t="s">
        <v>229</v>
      </c>
      <c r="C46" s="35">
        <f>IF('Órdenes según Instancia'!C46=0,"-",IF('Órdenes según Instancia'!AB46=0,"-",('Órdenes según Instancia'!C46/'Órdenes según Instancia'!AB46)))</f>
        <v>1</v>
      </c>
      <c r="D46" s="35" t="str">
        <f>IF('Órdenes según Instancia'!H46=0,"-",IF('Órdenes según Instancia'!AB46=0,"-",('Órdenes según Instancia'!H46/'Órdenes según Instancia'!AB46)))</f>
        <v>-</v>
      </c>
      <c r="E46" s="35" t="str">
        <f>IF('Órdenes según Instancia'!M46=0,"-",IF('Órdenes según Instancia'!AB46=0,"-",('Órdenes según Instancia'!M46/'Órdenes según Instancia'!AB46)))</f>
        <v>-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 t="str">
        <f>IF('Órdenes según Instancia'!D46=0,"-",IF('Órdenes según Instancia'!AC46=0,"-",('Órdenes según Instancia'!D46/'Órdenes según Instancia'!AC46)))</f>
        <v>-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1</v>
      </c>
      <c r="N46" s="35" t="str">
        <f>IF('Órdenes según Instancia'!J46=0,"-",IF('Órdenes según Instancia'!AD46=0,"-",('Órdenes según Instancia'!J46/'Órdenes según Instancia'!AD46)))</f>
        <v>-</v>
      </c>
      <c r="O46" s="35" t="str">
        <f>IF('Órdenes según Instancia'!O46=0,"-",IF('Órdenes según Instancia'!AD46=0,"-",('Órdenes según Instancia'!O46/'Órdenes según Instancia'!AD46)))</f>
        <v>-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230</v>
      </c>
      <c r="C47" s="35">
        <f>IF('Órdenes según Instancia'!C47=0,"-",IF('Órdenes según Instancia'!AB47=0,"-",('Órdenes según Instancia'!C47/'Órdenes según Instancia'!AB47)))</f>
        <v>0.95945945945945943</v>
      </c>
      <c r="D47" s="35" t="str">
        <f>IF('Órdenes según Instancia'!H47=0,"-",IF('Órdenes según Instancia'!AB47=0,"-",('Órdenes según Instancia'!H47/'Órdenes según Instancia'!AB47)))</f>
        <v>-</v>
      </c>
      <c r="E47" s="35">
        <f>IF('Órdenes según Instancia'!M47=0,"-",IF('Órdenes según Instancia'!AB47=0,"-",('Órdenes según Instancia'!M47/'Órdenes según Instancia'!AB47)))</f>
        <v>4.0540540540540543E-2</v>
      </c>
      <c r="F47" s="35" t="str">
        <f>IF('Órdenes según Instancia'!R47=0,"-",IF('Órdenes según Instancia'!AB47=0,"-",('Órdenes según Instancia'!R47/'Órdenes según Instancia'!AB47)))</f>
        <v>-</v>
      </c>
      <c r="G47" s="35" t="str">
        <f>IF('Órdenes según Instancia'!W47=0,"-",IF('Órdenes según Instancia'!AB47=0,"-",('Órdenes según Instancia'!W47/'Órdenes según Instancia'!AB47)))</f>
        <v>-</v>
      </c>
      <c r="H47" s="35">
        <f>IF('Órdenes según Instancia'!D47=0,"-",IF('Órdenes según Instancia'!AC47=0,"-",('Órdenes según Instancia'!D47/'Órdenes según Instancia'!AC47)))</f>
        <v>1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0.93333333333333335</v>
      </c>
      <c r="N47" s="35" t="str">
        <f>IF('Órdenes según Instancia'!J47=0,"-",IF('Órdenes según Instancia'!AD47=0,"-",('Órdenes según Instancia'!J47/'Órdenes según Instancia'!AD47)))</f>
        <v>-</v>
      </c>
      <c r="O47" s="35">
        <f>IF('Órdenes según Instancia'!O47=0,"-",IF('Órdenes según Instancia'!AD47=0,"-",('Órdenes según Instancia'!O47/'Órdenes según Instancia'!AD47)))</f>
        <v>6.6666666666666666E-2</v>
      </c>
      <c r="P47" s="35" t="str">
        <f>IF('Órdenes según Instancia'!T47=0,"-",IF('Órdenes según Instancia'!AD47=0,"-",('Órdenes según Instancia'!T47/'Órdenes según Instancia'!AD47)))</f>
        <v>-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1</v>
      </c>
      <c r="S47" s="35" t="str">
        <f>IF('Órdenes según Instancia'!K47=0,"-",IF('Órdenes según Instancia'!AE47=0,"-",('Órdenes según Instancia'!K47/'Órdenes según Instancia'!AE47)))</f>
        <v>-</v>
      </c>
      <c r="T47" s="35" t="str">
        <f>IF('Órdenes según Instancia'!P47=0,"-",IF('Órdenes según Instancia'!AE47=0,"-",('Órdenes según Instancia'!P47/'Órdenes según Instancia'!AE47)))</f>
        <v>-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231</v>
      </c>
      <c r="C48" s="35">
        <f>IF('Órdenes según Instancia'!C48=0,"-",IF('Órdenes según Instancia'!AB48=0,"-",('Órdenes según Instancia'!C48/'Órdenes según Instancia'!AB48)))</f>
        <v>0.98930481283422456</v>
      </c>
      <c r="D48" s="35">
        <f>IF('Órdenes según Instancia'!H48=0,"-",IF('Órdenes según Instancia'!AB48=0,"-",('Órdenes según Instancia'!H48/'Órdenes según Instancia'!AB48)))</f>
        <v>1.06951871657754E-2</v>
      </c>
      <c r="E48" s="35" t="str">
        <f>IF('Órdenes según Instancia'!M48=0,"-",IF('Órdenes según Instancia'!AB48=0,"-",('Órdenes según Instancia'!M48/'Órdenes según Instancia'!AB48)))</f>
        <v>-</v>
      </c>
      <c r="F48" s="35" t="str">
        <f>IF('Órdenes según Instancia'!R48=0,"-",IF('Órdenes según Instancia'!AB48=0,"-",('Órdenes según Instancia'!R48/'Órdenes según Instancia'!AB48)))</f>
        <v>-</v>
      </c>
      <c r="G48" s="35" t="str">
        <f>IF('Órdenes según Instancia'!W48=0,"-",IF('Órdenes según Instancia'!AB48=0,"-",('Órdenes según Instancia'!W48/'Órdenes según Instancia'!AB48)))</f>
        <v>-</v>
      </c>
      <c r="H48" s="35" t="str">
        <f>IF('Órdenes según Instancia'!D48=0,"-",IF('Órdenes según Instancia'!AC48=0,"-",('Órdenes según Instancia'!D48/'Órdenes según Instancia'!AC48)))</f>
        <v>-</v>
      </c>
      <c r="I48" s="35" t="str">
        <f>IF('Órdenes según Instancia'!I48=0,"-",IF('Órdenes según Instancia'!AC48=0,"-",('Órdenes según Instancia'!I48/'Órdenes según Instancia'!AC48)))</f>
        <v>-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1</v>
      </c>
      <c r="N48" s="35" t="str">
        <f>IF('Órdenes según Instancia'!J48=0,"-",IF('Órdenes según Instancia'!AD48=0,"-",('Órdenes según Instancia'!J48/'Órdenes según Instancia'!AD48)))</f>
        <v>-</v>
      </c>
      <c r="O48" s="35" t="str">
        <f>IF('Órdenes según Instancia'!O48=0,"-",IF('Órdenes según Instancia'!AD48=0,"-",('Órdenes según Instancia'!O48/'Órdenes según Instancia'!AD48)))</f>
        <v>-</v>
      </c>
      <c r="P48" s="35" t="str">
        <f>IF('Órdenes según Instancia'!T48=0,"-",IF('Órdenes según Instancia'!AD48=0,"-",('Órdenes según Instancia'!T48/'Órdenes según Instancia'!AD48)))</f>
        <v>-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0.96363636363636362</v>
      </c>
      <c r="S48" s="35">
        <f>IF('Órdenes según Instancia'!K48=0,"-",IF('Órdenes según Instancia'!AE48=0,"-",('Órdenes según Instancia'!K48/'Órdenes según Instancia'!AE48)))</f>
        <v>3.6363636363636362E-2</v>
      </c>
      <c r="T48" s="35" t="str">
        <f>IF('Órdenes según Instancia'!P48=0,"-",IF('Órdenes según Instancia'!AE48=0,"-",('Órdenes según Instancia'!P48/'Órdenes según Instancia'!AE48)))</f>
        <v>-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232</v>
      </c>
      <c r="C49" s="35">
        <f>IF('Órdenes según Instancia'!C49=0,"-",IF('Órdenes según Instancia'!AB49=0,"-",('Órdenes según Instancia'!C49/'Órdenes según Instancia'!AB49)))</f>
        <v>0.84836852207293667</v>
      </c>
      <c r="D49" s="35" t="str">
        <f>IF('Órdenes según Instancia'!H49=0,"-",IF('Órdenes según Instancia'!AB49=0,"-",('Órdenes según Instancia'!H49/'Órdenes según Instancia'!AB49)))</f>
        <v>-</v>
      </c>
      <c r="E49" s="35">
        <f>IF('Órdenes según Instancia'!M49=0,"-",IF('Órdenes según Instancia'!AB49=0,"-",('Órdenes según Instancia'!M49/'Órdenes según Instancia'!AB49)))</f>
        <v>0.14203454894433781</v>
      </c>
      <c r="F49" s="35">
        <f>IF('Órdenes según Instancia'!R49=0,"-",IF('Órdenes según Instancia'!AB49=0,"-",('Órdenes según Instancia'!R49/'Órdenes según Instancia'!AB49)))</f>
        <v>9.5969289827255271E-3</v>
      </c>
      <c r="G49" s="35" t="str">
        <f>IF('Órdenes según Instancia'!W49=0,"-",IF('Órdenes según Instancia'!AB49=0,"-",('Órdenes según Instancia'!W49/'Órdenes según Instancia'!AB49)))</f>
        <v>-</v>
      </c>
      <c r="H49" s="35" t="str">
        <f>IF('Órdenes según Instancia'!D49=0,"-",IF('Órdenes según Instancia'!AC49=0,"-",('Órdenes según Instancia'!D49/'Órdenes según Instancia'!AC49)))</f>
        <v>-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0.83736263736263739</v>
      </c>
      <c r="N49" s="35" t="str">
        <f>IF('Órdenes según Instancia'!J49=0,"-",IF('Órdenes según Instancia'!AD49=0,"-",('Órdenes según Instancia'!J49/'Órdenes según Instancia'!AD49)))</f>
        <v>-</v>
      </c>
      <c r="O49" s="35">
        <f>IF('Órdenes según Instancia'!O49=0,"-",IF('Órdenes según Instancia'!AD49=0,"-",('Órdenes según Instancia'!O49/'Órdenes según Instancia'!AD49)))</f>
        <v>0.15164835164835164</v>
      </c>
      <c r="P49" s="35">
        <f>IF('Órdenes según Instancia'!T49=0,"-",IF('Órdenes según Instancia'!AD49=0,"-",('Órdenes según Instancia'!T49/'Órdenes según Instancia'!AD49)))</f>
        <v>1.098901098901099E-2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0.9242424242424242</v>
      </c>
      <c r="S49" s="35" t="str">
        <f>IF('Órdenes según Instancia'!K49=0,"-",IF('Órdenes según Instancia'!AE49=0,"-",('Órdenes según Instancia'!K49/'Órdenes según Instancia'!AE49)))</f>
        <v>-</v>
      </c>
      <c r="T49" s="35">
        <f>IF('Órdenes según Instancia'!P49=0,"-",IF('Órdenes según Instancia'!AE49=0,"-",('Órdenes según Instancia'!P49/'Órdenes según Instancia'!AE49)))</f>
        <v>7.575757575757576E-2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233</v>
      </c>
      <c r="C50" s="35">
        <f>IF('Órdenes según Instancia'!C50=0,"-",IF('Órdenes según Instancia'!AB50=0,"-",('Órdenes según Instancia'!C50/'Órdenes según Instancia'!AB50)))</f>
        <v>0.95</v>
      </c>
      <c r="D50" s="35" t="str">
        <f>IF('Órdenes según Instancia'!H50=0,"-",IF('Órdenes según Instancia'!AB50=0,"-",('Órdenes según Instancia'!H50/'Órdenes según Instancia'!AB50)))</f>
        <v>-</v>
      </c>
      <c r="E50" s="35">
        <f>IF('Órdenes según Instancia'!M50=0,"-",IF('Órdenes según Instancia'!AB50=0,"-",('Órdenes según Instancia'!M50/'Órdenes según Instancia'!AB50)))</f>
        <v>0.02</v>
      </c>
      <c r="F50" s="35">
        <f>IF('Órdenes según Instancia'!R50=0,"-",IF('Órdenes según Instancia'!AB50=0,"-",('Órdenes según Instancia'!R50/'Órdenes según Instancia'!AB50)))</f>
        <v>0.03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0.94186046511627908</v>
      </c>
      <c r="N50" s="35" t="str">
        <f>IF('Órdenes según Instancia'!J50=0,"-",IF('Órdenes según Instancia'!AD50=0,"-",('Órdenes según Instancia'!J50/'Órdenes según Instancia'!AD50)))</f>
        <v>-</v>
      </c>
      <c r="O50" s="35">
        <f>IF('Órdenes según Instancia'!O50=0,"-",IF('Órdenes según Instancia'!AD50=0,"-",('Órdenes según Instancia'!O50/'Órdenes según Instancia'!AD50)))</f>
        <v>2.3255813953488372E-2</v>
      </c>
      <c r="P50" s="35">
        <f>IF('Órdenes según Instancia'!T50=0,"-",IF('Órdenes según Instancia'!AD50=0,"-",('Órdenes según Instancia'!T50/'Órdenes según Instancia'!AD50)))</f>
        <v>3.4883720930232558E-2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1</v>
      </c>
      <c r="S50" s="35" t="str">
        <f>IF('Órdenes según Instancia'!K50=0,"-",IF('Órdenes según Instancia'!AE50=0,"-",('Órdenes según Instancia'!K50/'Órdenes según Instancia'!AE50)))</f>
        <v>-</v>
      </c>
      <c r="T50" s="35" t="str">
        <f>IF('Órdenes según Instancia'!P50=0,"-",IF('Órdenes según Instancia'!AE50=0,"-",('Órdenes según Instancia'!P50/'Órdenes según Instancia'!AE50)))</f>
        <v>-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234</v>
      </c>
      <c r="C51" s="35">
        <f>IF('Órdenes según Instancia'!C51=0,"-",IF('Órdenes según Instancia'!AB51=0,"-",('Órdenes según Instancia'!C51/'Órdenes según Instancia'!AB51)))</f>
        <v>0.95315024232633283</v>
      </c>
      <c r="D51" s="35" t="str">
        <f>IF('Órdenes según Instancia'!H51=0,"-",IF('Órdenes según Instancia'!AB51=0,"-",('Órdenes según Instancia'!H51/'Órdenes según Instancia'!AB51)))</f>
        <v>-</v>
      </c>
      <c r="E51" s="35">
        <f>IF('Órdenes según Instancia'!M51=0,"-",IF('Órdenes según Instancia'!AB51=0,"-",('Órdenes según Instancia'!M51/'Órdenes según Instancia'!AB51)))</f>
        <v>1.4539579967689823E-2</v>
      </c>
      <c r="F51" s="35">
        <f>IF('Órdenes según Instancia'!R51=0,"-",IF('Órdenes según Instancia'!AB51=0,"-",('Órdenes según Instancia'!R51/'Órdenes según Instancia'!AB51)))</f>
        <v>3.2310177705977383E-2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0.94285714285714284</v>
      </c>
      <c r="N51" s="35" t="str">
        <f>IF('Órdenes según Instancia'!J51=0,"-",IF('Órdenes según Instancia'!AD51=0,"-",('Órdenes según Instancia'!J51/'Órdenes según Instancia'!AD51)))</f>
        <v>-</v>
      </c>
      <c r="O51" s="35">
        <f>IF('Órdenes según Instancia'!O51=0,"-",IF('Órdenes según Instancia'!AD51=0,"-",('Órdenes según Instancia'!O51/'Órdenes según Instancia'!AD51)))</f>
        <v>1.6326530612244899E-2</v>
      </c>
      <c r="P51" s="35">
        <f>IF('Órdenes según Instancia'!T51=0,"-",IF('Órdenes según Instancia'!AD51=0,"-",('Órdenes según Instancia'!T51/'Órdenes según Instancia'!AD51)))</f>
        <v>4.0816326530612242E-2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0.99137931034482762</v>
      </c>
      <c r="S51" s="35" t="str">
        <f>IF('Órdenes según Instancia'!K51=0,"-",IF('Órdenes según Instancia'!AE51=0,"-",('Órdenes según Instancia'!K51/'Órdenes según Instancia'!AE51)))</f>
        <v>-</v>
      </c>
      <c r="T51" s="35">
        <f>IF('Órdenes según Instancia'!P51=0,"-",IF('Órdenes según Instancia'!AE51=0,"-",('Órdenes según Instancia'!P51/'Órdenes según Instancia'!AE51)))</f>
        <v>8.6206896551724137E-3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235</v>
      </c>
      <c r="C52" s="35">
        <f>IF('Órdenes según Instancia'!C52=0,"-",IF('Órdenes según Instancia'!AB52=0,"-",('Órdenes según Instancia'!C52/'Órdenes según Instancia'!AB52)))</f>
        <v>0.83766233766233766</v>
      </c>
      <c r="D52" s="35">
        <f>IF('Órdenes según Instancia'!H52=0,"-",IF('Órdenes según Instancia'!AB52=0,"-",('Órdenes según Instancia'!H52/'Órdenes según Instancia'!AB52)))</f>
        <v>5.844155844155844E-2</v>
      </c>
      <c r="E52" s="35">
        <f>IF('Órdenes según Instancia'!M52=0,"-",IF('Órdenes según Instancia'!AB52=0,"-",('Órdenes según Instancia'!M52/'Órdenes según Instancia'!AB52)))</f>
        <v>6.4935064935064929E-2</v>
      </c>
      <c r="F52" s="35">
        <f>IF('Órdenes según Instancia'!R52=0,"-",IF('Órdenes según Instancia'!AB52=0,"-",('Órdenes según Instancia'!R52/'Órdenes según Instancia'!AB52)))</f>
        <v>3.896103896103896E-2</v>
      </c>
      <c r="G52" s="35" t="str">
        <f>IF('Órdenes según Instancia'!W52=0,"-",IF('Órdenes según Instancia'!AB52=0,"-",('Órdenes según Instancia'!W52/'Órdenes según Instancia'!AB52)))</f>
        <v>-</v>
      </c>
      <c r="H52" s="35" t="str">
        <f>IF('Órdenes según Instancia'!D52=0,"-",IF('Órdenes según Instancia'!AC52=0,"-",('Órdenes según Instancia'!D52/'Órdenes según Instancia'!AC52)))</f>
        <v>-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0.86238532110091748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8.2568807339449546E-2</v>
      </c>
      <c r="P52" s="35">
        <f>IF('Órdenes según Instancia'!T52=0,"-",IF('Órdenes según Instancia'!AD52=0,"-",('Órdenes según Instancia'!T52/'Órdenes según Instancia'!AD52)))</f>
        <v>5.5045871559633031E-2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0.77777777777777779</v>
      </c>
      <c r="S52" s="35">
        <f>IF('Órdenes según Instancia'!K52=0,"-",IF('Órdenes según Instancia'!AE52=0,"-",('Órdenes según Instancia'!K52/'Órdenes según Instancia'!AE52)))</f>
        <v>0.2</v>
      </c>
      <c r="T52" s="35">
        <f>IF('Órdenes según Instancia'!P52=0,"-",IF('Órdenes según Instancia'!AE52=0,"-",('Órdenes según Instancia'!P52/'Órdenes según Instancia'!AE52)))</f>
        <v>2.2222222222222223E-2</v>
      </c>
      <c r="U52" s="35" t="str">
        <f>IF('Órdenes según Instancia'!U52=0,"-",IF('Órdenes según Instancia'!AE52=0,"-",('Órdenes según Instancia'!U52/('Órdenes según Instancia'!AE52))))</f>
        <v>-</v>
      </c>
      <c r="V52" s="35" t="str">
        <f>IF('Órdenes según Instancia'!Z52=0,"-",IF('Órdenes según Instancia'!AE52=0,"-",('Órdenes según Instancia'!Z52/'Órdenes según Instancia'!AE52)))</f>
        <v>-</v>
      </c>
    </row>
    <row r="53" spans="2:22" ht="20.100000000000001" customHeight="1" thickBot="1" x14ac:dyDescent="0.25">
      <c r="B53" s="4" t="s">
        <v>236</v>
      </c>
      <c r="C53" s="35">
        <f>IF('Órdenes según Instancia'!C53=0,"-",IF('Órdenes según Instancia'!AB53=0,"-",('Órdenes según Instancia'!C53/'Órdenes según Instancia'!AB53)))</f>
        <v>0.94339622641509435</v>
      </c>
      <c r="D53" s="35" t="str">
        <f>IF('Órdenes según Instancia'!H53=0,"-",IF('Órdenes según Instancia'!AB53=0,"-",('Órdenes según Instancia'!H53/'Órdenes según Instancia'!AB53)))</f>
        <v>-</v>
      </c>
      <c r="E53" s="35">
        <f>IF('Órdenes según Instancia'!M53=0,"-",IF('Órdenes según Instancia'!AB53=0,"-",('Órdenes según Instancia'!M53/'Órdenes según Instancia'!AB53)))</f>
        <v>5.6603773584905662E-2</v>
      </c>
      <c r="F53" s="35" t="str">
        <f>IF('Órdenes según Instancia'!R53=0,"-",IF('Órdenes según Instancia'!AB53=0,"-",('Órdenes según Instancia'!R53/'Órdenes según Instancia'!AB53)))</f>
        <v>-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0.91666666666666663</v>
      </c>
      <c r="N53" s="35" t="str">
        <f>IF('Órdenes según Instancia'!J53=0,"-",IF('Órdenes según Instancia'!AD53=0,"-",('Órdenes según Instancia'!J53/'Órdenes según Instancia'!AD53)))</f>
        <v>-</v>
      </c>
      <c r="O53" s="35">
        <f>IF('Órdenes según Instancia'!O53=0,"-",IF('Órdenes según Instancia'!AD53=0,"-",('Órdenes según Instancia'!O53/'Órdenes según Instancia'!AD53)))</f>
        <v>8.3333333333333329E-2</v>
      </c>
      <c r="P53" s="35" t="str">
        <f>IF('Órdenes según Instancia'!T53=0,"-",IF('Órdenes según Instancia'!AD53=0,"-",('Órdenes según Instancia'!T53/'Órdenes según Instancia'!AD53)))</f>
        <v>-</v>
      </c>
      <c r="Q53" s="35" t="str">
        <f>IF('Órdenes según Instancia'!Y53=0,"-",IF('Órdenes según Instancia'!AD53=0,"-",('Órdenes según Instancia'!Y53/'Órdenes según Instancia'!AD53)))</f>
        <v>-</v>
      </c>
      <c r="R53" s="35">
        <f>IF('Órdenes según Instancia'!F53=0,"-",IF('Órdenes según Instancia'!AE53=0,"-",('Órdenes según Instancia'!F53/'Órdenes según Instancia'!AE53)))</f>
        <v>1</v>
      </c>
      <c r="S53" s="35" t="str">
        <f>IF('Órdenes según Instancia'!K53=0,"-",IF('Órdenes según Instancia'!AE53=0,"-",('Órdenes según Instancia'!K53/'Órdenes según Instancia'!AE53)))</f>
        <v>-</v>
      </c>
      <c r="T53" s="35" t="str">
        <f>IF('Órdenes según Instancia'!P53=0,"-",IF('Órdenes según Instancia'!AE53=0,"-",('Órdenes según Instancia'!P53/'Órdenes según Instancia'!AE53)))</f>
        <v>-</v>
      </c>
      <c r="U53" s="35" t="str">
        <f>IF('Órdenes según Instancia'!U53=0,"-",IF('Órdenes según Instancia'!AE53=0,"-",('Órdenes según Instancia'!U53/('Órdenes según Instancia'!AE53))))</f>
        <v>-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237</v>
      </c>
      <c r="C54" s="35">
        <f>IF('Órdenes según Instancia'!C54=0,"-",IF('Órdenes según Instancia'!AB54=0,"-",('Órdenes según Instancia'!C54/'Órdenes según Instancia'!AB54)))</f>
        <v>0.96442687747035571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3.1620553359683792E-2</v>
      </c>
      <c r="F54" s="35">
        <f>IF('Órdenes según Instancia'!R54=0,"-",IF('Órdenes según Instancia'!AB54=0,"-",('Órdenes según Instancia'!R54/'Órdenes según Instancia'!AB54)))</f>
        <v>3.952569169960474E-3</v>
      </c>
      <c r="G54" s="35" t="str">
        <f>IF('Órdenes según Instancia'!W54=0,"-",IF('Órdenes según Instancia'!AB54=0,"-",('Órdenes según Instancia'!W54/'Órdenes según Instancia'!AB54)))</f>
        <v>-</v>
      </c>
      <c r="H54" s="35" t="str">
        <f>IF('Órdenes según Instancia'!D54=0,"-",IF('Órdenes según Instancia'!AC54=0,"-",('Órdenes según Instancia'!D54/'Órdenes según Instancia'!AC54)))</f>
        <v>-</v>
      </c>
      <c r="I54" s="35" t="str">
        <f>IF('Órdenes según Instancia'!I54=0,"-",IF('Órdenes según Instancia'!AC54=0,"-",('Órdenes según Instancia'!I54/'Órdenes según Instancia'!AC54)))</f>
        <v>-</v>
      </c>
      <c r="J54" s="35" t="str">
        <f>IF('Órdenes según Instancia'!N54=0,"-",IF('Órdenes según Instancia'!AC54=0,"-",('Órdenes según Instancia'!N54/'Órdenes según Instancia'!AC54)))</f>
        <v>-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0.95918367346938771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3.5714285714285712E-2</v>
      </c>
      <c r="P54" s="35">
        <f>IF('Órdenes según Instancia'!T54=0,"-",IF('Órdenes según Instancia'!AD54=0,"-",('Órdenes según Instancia'!T54/'Órdenes según Instancia'!AD54)))</f>
        <v>5.1020408163265302E-3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0.98245614035087714</v>
      </c>
      <c r="S54" s="35" t="str">
        <f>IF('Órdenes según Instancia'!K54=0,"-",IF('Órdenes según Instancia'!AE54=0,"-",('Órdenes según Instancia'!K54/'Órdenes según Instancia'!AE54)))</f>
        <v>-</v>
      </c>
      <c r="T54" s="35">
        <f>IF('Órdenes según Instancia'!P54=0,"-",IF('Órdenes según Instancia'!AE54=0,"-",('Órdenes según Instancia'!P54/'Órdenes según Instancia'!AE54)))</f>
        <v>1.7543859649122806E-2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238</v>
      </c>
      <c r="C55" s="35">
        <f>IF('Órdenes según Instancia'!C55=0,"-",IF('Órdenes según Instancia'!AB55=0,"-",('Órdenes según Instancia'!C55/'Órdenes según Instancia'!AB55)))</f>
        <v>0.96226415094339623</v>
      </c>
      <c r="D55" s="35">
        <f>IF('Órdenes según Instancia'!H55=0,"-",IF('Órdenes según Instancia'!AB55=0,"-",('Órdenes según Instancia'!H55/'Órdenes según Instancia'!AB55)))</f>
        <v>1.8867924528301886E-2</v>
      </c>
      <c r="E55" s="35">
        <f>IF('Órdenes según Instancia'!M55=0,"-",IF('Órdenes según Instancia'!AB55=0,"-",('Órdenes según Instancia'!M55/'Órdenes según Instancia'!AB55)))</f>
        <v>1.8867924528301886E-2</v>
      </c>
      <c r="F55" s="35" t="str">
        <f>IF('Órdenes según Instancia'!R55=0,"-",IF('Órdenes según Instancia'!AB55=0,"-",('Órdenes según Instancia'!R55/'Órdenes según Instancia'!AB55)))</f>
        <v>-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0.93548387096774188</v>
      </c>
      <c r="N55" s="35">
        <f>IF('Órdenes según Instancia'!J55=0,"-",IF('Órdenes según Instancia'!AD55=0,"-",('Órdenes según Instancia'!J55/'Órdenes según Instancia'!AD55)))</f>
        <v>3.2258064516129031E-2</v>
      </c>
      <c r="O55" s="35">
        <f>IF('Órdenes según Instancia'!O55=0,"-",IF('Órdenes según Instancia'!AD55=0,"-",('Órdenes según Instancia'!O55/'Órdenes según Instancia'!AD55)))</f>
        <v>3.2258064516129031E-2</v>
      </c>
      <c r="P55" s="35" t="str">
        <f>IF('Órdenes según Instancia'!T55=0,"-",IF('Órdenes según Instancia'!AD55=0,"-",('Órdenes según Instancia'!T55/'Órdenes según Instancia'!AD55)))</f>
        <v>-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1</v>
      </c>
      <c r="S55" s="35" t="str">
        <f>IF('Órdenes según Instancia'!K55=0,"-",IF('Órdenes según Instancia'!AE55=0,"-",('Órdenes según Instancia'!K55/'Órdenes según Instancia'!AE55)))</f>
        <v>-</v>
      </c>
      <c r="T55" s="35" t="str">
        <f>IF('Órdenes según Instancia'!P55=0,"-",IF('Órdenes según Instancia'!AE55=0,"-",('Órdenes según Instancia'!P55/'Órdenes según Instancia'!AE55)))</f>
        <v>-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239</v>
      </c>
      <c r="C56" s="35">
        <f>IF('Órdenes según Instancia'!C56=0,"-",IF('Órdenes según Instancia'!AB56=0,"-",('Órdenes según Instancia'!C56/'Órdenes según Instancia'!AB56)))</f>
        <v>0.94230769230769229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5.7692307692307696E-2</v>
      </c>
      <c r="F56" s="35" t="str">
        <f>IF('Órdenes según Instancia'!R56=0,"-",IF('Órdenes según Instancia'!AB56=0,"-",('Órdenes según Instancia'!R56/'Órdenes según Instancia'!AB56)))</f>
        <v>-</v>
      </c>
      <c r="G56" s="35" t="str">
        <f>IF('Órdenes según Instancia'!W56=0,"-",IF('Órdenes según Instancia'!AB56=0,"-",('Órdenes según Instancia'!W56/'Órdenes según Instancia'!AB56)))</f>
        <v>-</v>
      </c>
      <c r="H56" s="35" t="str">
        <f>IF('Órdenes según Instancia'!D56=0,"-",IF('Órdenes según Instancia'!AC56=0,"-",('Órdenes según Instancia'!D56/'Órdenes según Instancia'!AC56)))</f>
        <v>-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0.9285714285714286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7.1428571428571425E-2</v>
      </c>
      <c r="P56" s="35" t="str">
        <f>IF('Órdenes según Instancia'!T56=0,"-",IF('Órdenes según Instancia'!AD56=0,"-",('Órdenes según Instancia'!T56/'Órdenes según Instancia'!AD56)))</f>
        <v>-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1</v>
      </c>
      <c r="S56" s="35" t="str">
        <f>IF('Órdenes según Instancia'!K56=0,"-",IF('Órdenes según Instancia'!AE56=0,"-",('Órdenes según Instancia'!K56/'Órdenes según Instancia'!AE56)))</f>
        <v>-</v>
      </c>
      <c r="T56" s="35" t="str">
        <f>IF('Órdenes según Instancia'!P56=0,"-",IF('Órdenes según Instancia'!AE56=0,"-",('Órdenes según Instancia'!P56/'Órdenes según Instancia'!AE56)))</f>
        <v>-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240</v>
      </c>
      <c r="C57" s="35">
        <f>IF('Órdenes según Instancia'!C57=0,"-",IF('Órdenes según Instancia'!AB57=0,"-",('Órdenes según Instancia'!C57/'Órdenes según Instancia'!AB57)))</f>
        <v>0.9640718562874252</v>
      </c>
      <c r="D57" s="35" t="str">
        <f>IF('Órdenes según Instancia'!H57=0,"-",IF('Órdenes según Instancia'!AB57=0,"-",('Órdenes según Instancia'!H57/'Órdenes según Instancia'!AB57)))</f>
        <v>-</v>
      </c>
      <c r="E57" s="35">
        <f>IF('Órdenes según Instancia'!M57=0,"-",IF('Órdenes según Instancia'!AB57=0,"-",('Órdenes según Instancia'!M57/'Órdenes según Instancia'!AB57)))</f>
        <v>3.5928143712574849E-2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 t="str">
        <f>IF('Órdenes según Instancia'!D57=0,"-",IF('Órdenes según Instancia'!AC57=0,"-",('Órdenes según Instancia'!D57/'Órdenes según Instancia'!AC57)))</f>
        <v>-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0.92405063291139244</v>
      </c>
      <c r="N57" s="35" t="str">
        <f>IF('Órdenes según Instancia'!J57=0,"-",IF('Órdenes según Instancia'!AD57=0,"-",('Órdenes según Instancia'!J57/'Órdenes según Instancia'!AD57)))</f>
        <v>-</v>
      </c>
      <c r="O57" s="35">
        <f>IF('Órdenes según Instancia'!O57=0,"-",IF('Órdenes según Instancia'!AD57=0,"-",('Órdenes según Instancia'!O57/'Órdenes según Instancia'!AD57)))</f>
        <v>7.5949367088607597E-2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241</v>
      </c>
      <c r="C58" s="35">
        <f>IF('Órdenes según Instancia'!C58=0,"-",IF('Órdenes según Instancia'!AB58=0,"-",('Órdenes según Instancia'!C58/'Órdenes según Instancia'!AB58)))</f>
        <v>0.92697368421052628</v>
      </c>
      <c r="D58" s="35">
        <f>IF('Órdenes según Instancia'!H58=0,"-",IF('Órdenes según Instancia'!AB58=0,"-",('Órdenes según Instancia'!H58/'Órdenes según Instancia'!AB58)))</f>
        <v>7.8947368421052634E-3</v>
      </c>
      <c r="E58" s="35">
        <f>IF('Órdenes según Instancia'!M58=0,"-",IF('Órdenes según Instancia'!AB58=0,"-",('Órdenes según Instancia'!M58/'Órdenes según Instancia'!AB58)))</f>
        <v>3.4210526315789476E-2</v>
      </c>
      <c r="F58" s="35">
        <f>IF('Órdenes según Instancia'!R58=0,"-",IF('Órdenes según Instancia'!AB58=0,"-",('Órdenes según Instancia'!R58/'Órdenes según Instancia'!AB58)))</f>
        <v>3.0263157894736843E-2</v>
      </c>
      <c r="G58" s="35">
        <f>IF('Órdenes según Instancia'!W58=0,"-",IF('Órdenes según Instancia'!AB58=0,"-",('Órdenes según Instancia'!W58/'Órdenes según Instancia'!AB58)))</f>
        <v>6.5789473684210525E-4</v>
      </c>
      <c r="H58" s="35" t="str">
        <f>IF('Órdenes según Instancia'!D58=0,"-",IF('Órdenes según Instancia'!AC58=0,"-",('Órdenes según Instancia'!D58/'Órdenes según Instancia'!AC58)))</f>
        <v>-</v>
      </c>
      <c r="I58" s="35" t="str">
        <f>IF('Órdenes según Instancia'!I58=0,"-",IF('Órdenes según Instancia'!AC58=0,"-",('Órdenes según Instancia'!I58/'Órdenes según Instancia'!AC58)))</f>
        <v>-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0.90396158463385357</v>
      </c>
      <c r="N58" s="35">
        <f>IF('Órdenes según Instancia'!J58=0,"-",IF('Órdenes según Instancia'!AD58=0,"-",('Órdenes según Instancia'!J58/'Órdenes según Instancia'!AD58)))</f>
        <v>8.4033613445378148E-3</v>
      </c>
      <c r="O58" s="35">
        <f>IF('Órdenes según Instancia'!O58=0,"-",IF('Órdenes según Instancia'!AD58=0,"-",('Órdenes según Instancia'!O58/'Órdenes según Instancia'!AD58)))</f>
        <v>5.5222088835534214E-2</v>
      </c>
      <c r="P58" s="35">
        <f>IF('Órdenes según Instancia'!T58=0,"-",IF('Órdenes según Instancia'!AD58=0,"-",('Órdenes según Instancia'!T58/'Órdenes según Instancia'!AD58)))</f>
        <v>3.1212484993997598E-2</v>
      </c>
      <c r="Q58" s="35">
        <f>IF('Órdenes según Instancia'!Y58=0,"-",IF('Órdenes según Instancia'!AD58=0,"-",('Órdenes según Instancia'!Y58/'Órdenes según Instancia'!AD58)))</f>
        <v>1.2004801920768306E-3</v>
      </c>
      <c r="R58" s="35">
        <f>IF('Órdenes según Instancia'!F58=0,"-",IF('Órdenes según Instancia'!AE58=0,"-",('Órdenes según Instancia'!F58/'Órdenes según Instancia'!AE58)))</f>
        <v>0.9548762736535662</v>
      </c>
      <c r="S58" s="35">
        <f>IF('Órdenes según Instancia'!K58=0,"-",IF('Órdenes según Instancia'!AE58=0,"-",('Órdenes según Instancia'!K58/'Órdenes según Instancia'!AE58)))</f>
        <v>7.2780203784570596E-3</v>
      </c>
      <c r="T58" s="35">
        <f>IF('Órdenes según Instancia'!P58=0,"-",IF('Órdenes según Instancia'!AE58=0,"-",('Órdenes según Instancia'!P58/'Órdenes según Instancia'!AE58)))</f>
        <v>8.7336244541484712E-3</v>
      </c>
      <c r="U58" s="35">
        <f>IF('Órdenes según Instancia'!U58=0,"-",IF('Órdenes según Instancia'!AE58=0,"-",('Órdenes según Instancia'!U58/('Órdenes según Instancia'!AE58))))</f>
        <v>2.9112081513828238E-2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242</v>
      </c>
      <c r="C59" s="35">
        <f>IF('Órdenes según Instancia'!C59=0,"-",IF('Órdenes según Instancia'!AB59=0,"-",('Órdenes según Instancia'!C59/'Órdenes según Instancia'!AB59)))</f>
        <v>0.91506849315068495</v>
      </c>
      <c r="D59" s="35" t="str">
        <f>IF('Órdenes según Instancia'!H59=0,"-",IF('Órdenes según Instancia'!AB59=0,"-",('Órdenes según Instancia'!H59/'Órdenes según Instancia'!AB59)))</f>
        <v>-</v>
      </c>
      <c r="E59" s="35">
        <f>IF('Órdenes según Instancia'!M59=0,"-",IF('Órdenes según Instancia'!AB59=0,"-",('Órdenes según Instancia'!M59/'Órdenes según Instancia'!AB59)))</f>
        <v>8.4931506849315067E-2</v>
      </c>
      <c r="F59" s="35" t="str">
        <f>IF('Órdenes según Instancia'!R59=0,"-",IF('Órdenes según Instancia'!AB59=0,"-",('Órdenes según Instancia'!R59/'Órdenes según Instancia'!AB59)))</f>
        <v>-</v>
      </c>
      <c r="G59" s="35" t="str">
        <f>IF('Órdenes según Instancia'!W59=0,"-",IF('Órdenes según Instancia'!AB59=0,"-",('Órdenes según Instancia'!W59/'Órdenes según Instancia'!AB59)))</f>
        <v>-</v>
      </c>
      <c r="H59" s="35">
        <f>IF('Órdenes según Instancia'!D59=0,"-",IF('Órdenes según Instancia'!AC59=0,"-",('Órdenes según Instancia'!D59/'Órdenes según Instancia'!AC59)))</f>
        <v>1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0.89666666666666661</v>
      </c>
      <c r="N59" s="35" t="str">
        <f>IF('Órdenes según Instancia'!J59=0,"-",IF('Órdenes según Instancia'!AD59=0,"-",('Órdenes según Instancia'!J59/'Órdenes según Instancia'!AD59)))</f>
        <v>-</v>
      </c>
      <c r="O59" s="35">
        <f>IF('Órdenes según Instancia'!O59=0,"-",IF('Órdenes según Instancia'!AD59=0,"-",('Órdenes según Instancia'!O59/'Órdenes según Instancia'!AD59)))</f>
        <v>0.10333333333333333</v>
      </c>
      <c r="P59" s="35" t="str">
        <f>IF('Órdenes según Instancia'!T59=0,"-",IF('Órdenes según Instancia'!AD59=0,"-",('Órdenes según Instancia'!T59/'Órdenes según Instancia'!AD59)))</f>
        <v>-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243</v>
      </c>
      <c r="C60" s="35">
        <f>IF('Órdenes según Instancia'!C60=0,"-",IF('Órdenes según Instancia'!AB60=0,"-",('Órdenes según Instancia'!C60/'Órdenes según Instancia'!AB60)))</f>
        <v>1</v>
      </c>
      <c r="D60" s="35" t="str">
        <f>IF('Órdenes según Instancia'!H60=0,"-",IF('Órdenes según Instancia'!AB60=0,"-",('Órdenes según Instancia'!H60/'Órdenes según Instancia'!AB60)))</f>
        <v>-</v>
      </c>
      <c r="E60" s="35" t="str">
        <f>IF('Órdenes según Instancia'!M60=0,"-",IF('Órdenes según Instancia'!AB60=0,"-",('Órdenes según Instancia'!M60/'Órdenes según Instancia'!AB60)))</f>
        <v>-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1</v>
      </c>
      <c r="N60" s="35" t="str">
        <f>IF('Órdenes según Instancia'!J60=0,"-",IF('Órdenes según Instancia'!AD60=0,"-",('Órdenes según Instancia'!J60/'Órdenes según Instancia'!AD60)))</f>
        <v>-</v>
      </c>
      <c r="O60" s="35" t="str">
        <f>IF('Órdenes según Instancia'!O60=0,"-",IF('Órdenes según Instancia'!AD60=0,"-",('Órdenes según Instancia'!O60/'Órdenes según Instancia'!AD60)))</f>
        <v>-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244</v>
      </c>
      <c r="C61" s="35">
        <f>IF('Órdenes según Instancia'!C61=0,"-",IF('Órdenes según Instancia'!AB61=0,"-",('Órdenes según Instancia'!C61/'Órdenes según Instancia'!AB61)))</f>
        <v>1</v>
      </c>
      <c r="D61" s="35" t="str">
        <f>IF('Órdenes según Instancia'!H61=0,"-",IF('Órdenes según Instancia'!AB61=0,"-",('Órdenes según Instancia'!H61/'Órdenes según Instancia'!AB61)))</f>
        <v>-</v>
      </c>
      <c r="E61" s="35" t="str">
        <f>IF('Órdenes según Instancia'!M61=0,"-",IF('Órdenes según Instancia'!AB61=0,"-",('Órdenes según Instancia'!M61/'Órdenes según Instancia'!AB61)))</f>
        <v>-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1</v>
      </c>
      <c r="N61" s="35" t="str">
        <f>IF('Órdenes según Instancia'!J61=0,"-",IF('Órdenes según Instancia'!AD61=0,"-",('Órdenes según Instancia'!J61/'Órdenes según Instancia'!AD61)))</f>
        <v>-</v>
      </c>
      <c r="O61" s="35" t="str">
        <f>IF('Órdenes según Instancia'!O61=0,"-",IF('Órdenes según Instancia'!AD61=0,"-",('Órdenes según Instancia'!O61/'Órdenes según Instancia'!AD61)))</f>
        <v>-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1</v>
      </c>
      <c r="S61" s="35" t="str">
        <f>IF('Órdenes según Instancia'!K61=0,"-",IF('Órdenes según Instancia'!AE61=0,"-",('Órdenes según Instancia'!K61/'Órdenes según Instancia'!AE61)))</f>
        <v>-</v>
      </c>
      <c r="T61" s="35" t="str">
        <f>IF('Órdenes según Instancia'!P61=0,"-",IF('Órdenes según Instancia'!AE61=0,"-",('Órdenes según Instancia'!P61/'Órdenes según Instancia'!AE61)))</f>
        <v>-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270</v>
      </c>
      <c r="C62" s="35">
        <f>IF('Órdenes según Instancia'!C62=0,"-",IF('Órdenes según Instancia'!AB62=0,"-",('Órdenes según Instancia'!C62/'Órdenes según Instancia'!AB62)))</f>
        <v>0.97916666666666663</v>
      </c>
      <c r="D62" s="35">
        <f>IF('Órdenes según Instancia'!H62=0,"-",IF('Órdenes según Instancia'!AB62=0,"-",('Órdenes según Instancia'!H62/'Órdenes según Instancia'!AB62)))</f>
        <v>2.0833333333333332E-2</v>
      </c>
      <c r="E62" s="35" t="str">
        <f>IF('Órdenes según Instancia'!M62=0,"-",IF('Órdenes según Instancia'!AB62=0,"-",('Órdenes según Instancia'!M62/'Órdenes según Instancia'!AB62)))</f>
        <v>-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1</v>
      </c>
      <c r="N62" s="35" t="str">
        <f>IF('Órdenes según Instancia'!J62=0,"-",IF('Órdenes según Instancia'!AD62=0,"-",('Órdenes según Instancia'!J62/'Órdenes según Instancia'!AD62)))</f>
        <v>-</v>
      </c>
      <c r="O62" s="35" t="str">
        <f>IF('Órdenes según Instancia'!O62=0,"-",IF('Órdenes según Instancia'!AD62=0,"-",('Órdenes según Instancia'!O62/'Órdenes según Instancia'!AD62)))</f>
        <v>-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0.96153846153846156</v>
      </c>
      <c r="S62" s="35">
        <f>IF('Órdenes según Instancia'!K62=0,"-",IF('Órdenes según Instancia'!AE62=0,"-",('Órdenes según Instancia'!K62/'Órdenes según Instancia'!AE62)))</f>
        <v>3.8461538461538464E-2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246</v>
      </c>
      <c r="C63" s="35">
        <f>IF('Órdenes según Instancia'!C63=0,"-",IF('Órdenes según Instancia'!AB63=0,"-",('Órdenes según Instancia'!C63/'Órdenes según Instancia'!AB63)))</f>
        <v>0.94845360824742264</v>
      </c>
      <c r="D63" s="35" t="str">
        <f>IF('Órdenes según Instancia'!H63=0,"-",IF('Órdenes según Instancia'!AB63=0,"-",('Órdenes según Instancia'!H63/'Órdenes según Instancia'!AB63)))</f>
        <v>-</v>
      </c>
      <c r="E63" s="35">
        <f>IF('Órdenes según Instancia'!M63=0,"-",IF('Órdenes según Instancia'!AB63=0,"-",('Órdenes según Instancia'!M63/'Órdenes según Instancia'!AB63)))</f>
        <v>5.1546391752577317E-2</v>
      </c>
      <c r="F63" s="35" t="str">
        <f>IF('Órdenes según Instancia'!R63=0,"-",IF('Órdenes según Instancia'!AB63=0,"-",('Órdenes según Instancia'!R63/'Órdenes según Instancia'!AB63)))</f>
        <v>-</v>
      </c>
      <c r="G63" s="35" t="str">
        <f>IF('Órdenes según Instancia'!W63=0,"-",IF('Órdenes según Instancia'!AB63=0,"-",('Órdenes según Instancia'!W63/'Órdenes según Instancia'!AB63)))</f>
        <v>-</v>
      </c>
      <c r="H63" s="35" t="str">
        <f>IF('Órdenes según Instancia'!D63=0,"-",IF('Órdenes según Instancia'!AC63=0,"-",('Órdenes según Instancia'!D63/'Órdenes según Instancia'!AC63)))</f>
        <v>-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0.89130434782608692</v>
      </c>
      <c r="N63" s="35" t="str">
        <f>IF('Órdenes según Instancia'!J63=0,"-",IF('Órdenes según Instancia'!AD63=0,"-",('Órdenes según Instancia'!J63/'Órdenes según Instancia'!AD63)))</f>
        <v>-</v>
      </c>
      <c r="O63" s="35">
        <f>IF('Órdenes según Instancia'!O63=0,"-",IF('Órdenes según Instancia'!AD63=0,"-",('Órdenes según Instancia'!O63/'Órdenes según Instancia'!AD63)))</f>
        <v>0.10869565217391304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 t="str">
        <f>IF('Órdenes según Instancia'!U63=0,"-",IF('Órdenes según Instancia'!AE63=0,"-",('Órdenes según Instancia'!U63/('Órdenes según Instancia'!AE63))))</f>
        <v>-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247</v>
      </c>
      <c r="C64" s="36">
        <f>IF('Órdenes según Instancia'!C64=0,"-",IF('Órdenes según Instancia'!AB64=0,"-",('Órdenes según Instancia'!C64/'Órdenes según Instancia'!AB64)))</f>
        <v>0.98648648648648651</v>
      </c>
      <c r="D64" s="36" t="str">
        <f>IF('Órdenes según Instancia'!H64=0,"-",IF('Órdenes según Instancia'!AB64=0,"-",('Órdenes según Instancia'!H64/'Órdenes según Instancia'!AB64)))</f>
        <v>-</v>
      </c>
      <c r="E64" s="36">
        <f>IF('Órdenes según Instancia'!M64=0,"-",IF('Órdenes según Instancia'!AB64=0,"-",('Órdenes según Instancia'!M64/'Órdenes según Instancia'!AB64)))</f>
        <v>1.3513513513513514E-2</v>
      </c>
      <c r="F64" s="36" t="str">
        <f>IF('Órdenes según Instancia'!R64=0,"-",IF('Órdenes según Instancia'!AB64=0,"-",('Órdenes según Instancia'!R64/'Órdenes según Instancia'!AB64)))</f>
        <v>-</v>
      </c>
      <c r="G64" s="36" t="str">
        <f>IF('Órdenes según Instancia'!W64=0,"-",IF('Órdenes según Instancia'!AB64=0,"-",('Órdenes según Instancia'!W64/'Órdenes según Instancia'!AB64)))</f>
        <v>-</v>
      </c>
      <c r="H64" s="36">
        <f>IF('Órdenes según Instancia'!D64=0,"-",IF('Órdenes según Instancia'!AC64=0,"-",('Órdenes según Instancia'!D64/'Órdenes según Instancia'!AC64)))</f>
        <v>1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0.98461538461538467</v>
      </c>
      <c r="N64" s="36" t="str">
        <f>IF('Órdenes según Instancia'!J64=0,"-",IF('Órdenes según Instancia'!AD64=0,"-",('Órdenes según Instancia'!J64/'Órdenes según Instancia'!AD64)))</f>
        <v>-</v>
      </c>
      <c r="O64" s="36">
        <f>IF('Órdenes según Instancia'!O64=0,"-",IF('Órdenes según Instancia'!AD64=0,"-",('Órdenes según Instancia'!O64/'Órdenes según Instancia'!AD64)))</f>
        <v>1.5384615384615385E-2</v>
      </c>
      <c r="P64" s="36" t="str">
        <f>IF('Órdenes según Instancia'!T64=0,"-",IF('Órdenes según Instancia'!AD64=0,"-",('Órdenes según Instancia'!T64/'Órdenes según Instancia'!AD64)))</f>
        <v>-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0.93066077441077444</v>
      </c>
      <c r="D65" s="37">
        <f>IF('Órdenes según Instancia'!H65=0,"-",IF('Órdenes según Instancia'!AB65=0,"-",('Órdenes según Instancia'!H65/'Órdenes según Instancia'!AB65)))</f>
        <v>3.0513468013468013E-3</v>
      </c>
      <c r="E65" s="37">
        <f>IF('Órdenes según Instancia'!M65=0,"-",IF('Órdenes según Instancia'!AB65=0,"-",('Órdenes según Instancia'!M65/'Órdenes según Instancia'!AB65)))</f>
        <v>5.0294612794612795E-2</v>
      </c>
      <c r="F65" s="37">
        <f>IF('Órdenes según Instancia'!R65=0,"-",IF('Órdenes según Instancia'!AB65=0,"-",('Órdenes según Instancia'!R65/'Órdenes según Instancia'!AB65)))</f>
        <v>1.5888047138047139E-2</v>
      </c>
      <c r="G65" s="37">
        <f>IF('Órdenes según Instancia'!W65=0,"-",IF('Órdenes según Instancia'!AB65=0,"-",('Órdenes según Instancia'!W65/'Órdenes según Instancia'!AB65)))</f>
        <v>1.0521885521885521E-4</v>
      </c>
      <c r="H65" s="37">
        <f>IF('Órdenes según Instancia'!D65=0,"-",IF('Órdenes según Instancia'!AC65=0,"-",('Órdenes según Instancia'!D65/'Órdenes según Instancia'!AC65)))</f>
        <v>1</v>
      </c>
      <c r="I65" s="37" t="str">
        <f>IF('Órdenes según Instancia'!I65=0,"-",IF('Órdenes según Instancia'!AC65=0,"-",('Órdenes según Instancia'!I65/'Órdenes según Instancia'!AC65)))</f>
        <v>-</v>
      </c>
      <c r="J65" s="37" t="str">
        <f>IF('Órdenes según Instancia'!N65=0,"-",IF('Órdenes según Instancia'!AC65=0,"-",('Órdenes según Instancia'!N65/'Órdenes según Instancia'!AC65)))</f>
        <v>-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0.91123026511766458</v>
      </c>
      <c r="N65" s="37">
        <f>IF('Órdenes según Instancia'!J65=0,"-",IF('Órdenes según Instancia'!AD65=0,"-",('Órdenes según Instancia'!J65/'Órdenes según Instancia'!AD65)))</f>
        <v>1.3404825737265416E-3</v>
      </c>
      <c r="O65" s="37">
        <f>IF('Órdenes según Instancia'!O65=0,"-",IF('Órdenes según Instancia'!AD65=0,"-",('Órdenes según Instancia'!O65/'Órdenes según Instancia'!AD65)))</f>
        <v>6.7768841227286269E-2</v>
      </c>
      <c r="P65" s="37">
        <f>IF('Órdenes según Instancia'!T65=0,"-",IF('Órdenes según Instancia'!AD65=0,"-",('Órdenes según Instancia'!T65/'Órdenes según Instancia'!AD65)))</f>
        <v>1.9511468573130773E-2</v>
      </c>
      <c r="Q65" s="37">
        <f>IF('Órdenes según Instancia'!Y65=0,"-",IF('Órdenes según Instancia'!AD65=0,"-",('Órdenes según Instancia'!Y65/'Órdenes según Instancia'!AD65)))</f>
        <v>1.4894250819183795E-4</v>
      </c>
      <c r="R65" s="37">
        <f>IF('Órdenes según Instancia'!F65=0,"-",IF('Órdenes según Instancia'!AE65=0,"-",('Órdenes según Instancia'!F65/'Órdenes según Instancia'!AE65)))</f>
        <v>0.97709090909090912</v>
      </c>
      <c r="S65" s="37">
        <f>IF('Órdenes según Instancia'!K65=0,"-",IF('Órdenes según Instancia'!AE65=0,"-",('Órdenes según Instancia'!K65/'Órdenes según Instancia'!AE65)))</f>
        <v>7.2727272727272727E-3</v>
      </c>
      <c r="T65" s="37">
        <f>IF('Órdenes según Instancia'!P65=0,"-",IF('Órdenes según Instancia'!AE65=0,"-",('Órdenes según Instancia'!P65/'Órdenes según Instancia'!AE65)))</f>
        <v>8.363636363636363E-3</v>
      </c>
      <c r="U65" s="37">
        <f>IF('Órdenes según Instancia'!U65=0,"-",IF('Órdenes según Instancia'!AE65=0,"-",('Órdenes según Instancia'!U65/('Órdenes según Instancia'!AE65))))</f>
        <v>7.2727272727272727E-3</v>
      </c>
      <c r="V65" s="37" t="str">
        <f>IF('Órdenes según Instancia'!Z65=0,"-",IF('Órdenes según Instancia'!AE65=0,"-",('Órdenes según Instancia'!Z65/'Órdenes según Instancia'!AE65)))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s="50" customFormat="1" ht="58.5" customHeight="1" x14ac:dyDescent="0.2">
      <c r="C12" s="101" t="s">
        <v>248</v>
      </c>
      <c r="D12" s="101"/>
      <c r="E12" s="101" t="s">
        <v>183</v>
      </c>
      <c r="F12" s="101"/>
      <c r="G12" s="101" t="s">
        <v>184</v>
      </c>
      <c r="H12" s="101"/>
      <c r="I12" s="101" t="s">
        <v>249</v>
      </c>
      <c r="J12" s="101"/>
      <c r="K12" s="101" t="s">
        <v>250</v>
      </c>
      <c r="L12" s="101"/>
      <c r="M12" s="101" t="s">
        <v>185</v>
      </c>
      <c r="N12" s="101"/>
      <c r="O12" s="101" t="s">
        <v>186</v>
      </c>
      <c r="P12" s="101"/>
      <c r="Q12" s="101" t="s">
        <v>187</v>
      </c>
      <c r="R12" s="101"/>
      <c r="S12" s="101" t="s">
        <v>251</v>
      </c>
      <c r="T12" s="101"/>
      <c r="U12" s="101" t="s">
        <v>188</v>
      </c>
      <c r="V12" s="101"/>
      <c r="W12" s="101" t="s">
        <v>252</v>
      </c>
      <c r="X12" s="101"/>
      <c r="Y12" s="101" t="s">
        <v>253</v>
      </c>
      <c r="Z12" s="101"/>
      <c r="AA12" s="101" t="s">
        <v>254</v>
      </c>
      <c r="AB12" s="101"/>
      <c r="AC12" s="101" t="s">
        <v>255</v>
      </c>
      <c r="AD12" s="101"/>
      <c r="AE12" s="101" t="s">
        <v>256</v>
      </c>
      <c r="AF12" s="101"/>
      <c r="AG12" s="101" t="s">
        <v>189</v>
      </c>
      <c r="AH12" s="101"/>
      <c r="AI12" s="101" t="s">
        <v>190</v>
      </c>
      <c r="AJ12" s="101"/>
    </row>
    <row r="13" spans="2:36" ht="41.25" customHeight="1" thickBot="1" x14ac:dyDescent="0.25">
      <c r="C13" s="38" t="s">
        <v>191</v>
      </c>
      <c r="D13" s="38" t="s">
        <v>192</v>
      </c>
      <c r="E13" s="38" t="s">
        <v>191</v>
      </c>
      <c r="F13" s="38" t="s">
        <v>192</v>
      </c>
      <c r="G13" s="38" t="s">
        <v>191</v>
      </c>
      <c r="H13" s="38" t="s">
        <v>192</v>
      </c>
      <c r="I13" s="38" t="s">
        <v>191</v>
      </c>
      <c r="J13" s="38" t="s">
        <v>192</v>
      </c>
      <c r="K13" s="38" t="s">
        <v>191</v>
      </c>
      <c r="L13" s="38" t="s">
        <v>192</v>
      </c>
      <c r="M13" s="38" t="s">
        <v>191</v>
      </c>
      <c r="N13" s="38" t="s">
        <v>192</v>
      </c>
      <c r="O13" s="38" t="s">
        <v>191</v>
      </c>
      <c r="P13" s="38" t="s">
        <v>192</v>
      </c>
      <c r="Q13" s="38" t="s">
        <v>191</v>
      </c>
      <c r="R13" s="38" t="s">
        <v>192</v>
      </c>
      <c r="S13" s="38" t="s">
        <v>191</v>
      </c>
      <c r="T13" s="38" t="s">
        <v>192</v>
      </c>
      <c r="U13" s="38" t="s">
        <v>191</v>
      </c>
      <c r="V13" s="38" t="s">
        <v>192</v>
      </c>
      <c r="W13" s="38" t="s">
        <v>191</v>
      </c>
      <c r="X13" s="38" t="s">
        <v>192</v>
      </c>
      <c r="Y13" s="38" t="s">
        <v>191</v>
      </c>
      <c r="Z13" s="38" t="s">
        <v>192</v>
      </c>
      <c r="AA13" s="38" t="s">
        <v>191</v>
      </c>
      <c r="AB13" s="38" t="s">
        <v>192</v>
      </c>
      <c r="AC13" s="38" t="s">
        <v>191</v>
      </c>
      <c r="AD13" s="38" t="s">
        <v>192</v>
      </c>
      <c r="AE13" s="38" t="s">
        <v>191</v>
      </c>
      <c r="AF13" s="38" t="s">
        <v>192</v>
      </c>
      <c r="AG13" s="38" t="s">
        <v>191</v>
      </c>
      <c r="AH13" s="38" t="s">
        <v>192</v>
      </c>
      <c r="AI13" s="38" t="s">
        <v>191</v>
      </c>
      <c r="AJ13" s="38" t="s">
        <v>192</v>
      </c>
    </row>
    <row r="14" spans="2:36" ht="20.100000000000001" customHeight="1" thickBot="1" x14ac:dyDescent="0.25">
      <c r="B14" s="3" t="s">
        <v>198</v>
      </c>
      <c r="C14" s="19">
        <v>1</v>
      </c>
      <c r="D14" s="19">
        <v>0</v>
      </c>
      <c r="E14" s="19">
        <v>5</v>
      </c>
      <c r="F14" s="19">
        <v>0</v>
      </c>
      <c r="G14" s="19">
        <v>188</v>
      </c>
      <c r="H14" s="19">
        <v>20</v>
      </c>
      <c r="I14" s="19">
        <v>108</v>
      </c>
      <c r="J14" s="19">
        <v>20</v>
      </c>
      <c r="K14" s="19">
        <v>0</v>
      </c>
      <c r="L14" s="19">
        <v>0</v>
      </c>
      <c r="M14" s="19">
        <v>39</v>
      </c>
      <c r="N14" s="19">
        <v>0</v>
      </c>
      <c r="O14" s="19">
        <v>0</v>
      </c>
      <c r="P14" s="19">
        <v>0</v>
      </c>
      <c r="Q14" s="19">
        <v>341</v>
      </c>
      <c r="R14" s="19">
        <v>40</v>
      </c>
      <c r="S14" s="19">
        <v>31</v>
      </c>
      <c r="T14" s="19">
        <v>0</v>
      </c>
      <c r="U14" s="19">
        <v>0</v>
      </c>
      <c r="V14" s="19">
        <v>0</v>
      </c>
      <c r="W14" s="19">
        <v>11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25</v>
      </c>
      <c r="AD14" s="19">
        <v>0</v>
      </c>
      <c r="AE14" s="19">
        <v>0</v>
      </c>
      <c r="AF14" s="19">
        <v>0</v>
      </c>
      <c r="AG14" s="19">
        <v>15</v>
      </c>
      <c r="AH14" s="19">
        <v>0</v>
      </c>
      <c r="AI14" s="19">
        <v>82</v>
      </c>
      <c r="AJ14" s="19">
        <v>0</v>
      </c>
    </row>
    <row r="15" spans="2:36" ht="20.100000000000001" customHeight="1" thickBot="1" x14ac:dyDescent="0.25">
      <c r="B15" s="4" t="s">
        <v>199</v>
      </c>
      <c r="C15" s="20">
        <v>14</v>
      </c>
      <c r="D15" s="20">
        <v>4</v>
      </c>
      <c r="E15" s="20">
        <v>22</v>
      </c>
      <c r="F15" s="20">
        <v>0</v>
      </c>
      <c r="G15" s="20">
        <v>231</v>
      </c>
      <c r="H15" s="20">
        <v>139</v>
      </c>
      <c r="I15" s="20">
        <v>231</v>
      </c>
      <c r="J15" s="20">
        <v>139</v>
      </c>
      <c r="K15" s="20">
        <v>132</v>
      </c>
      <c r="L15" s="20">
        <v>1</v>
      </c>
      <c r="M15" s="20">
        <v>94</v>
      </c>
      <c r="N15" s="20">
        <v>38</v>
      </c>
      <c r="O15" s="20">
        <v>96</v>
      </c>
      <c r="P15" s="20">
        <v>14</v>
      </c>
      <c r="Q15" s="20">
        <v>820</v>
      </c>
      <c r="R15" s="20">
        <v>335</v>
      </c>
      <c r="S15" s="20">
        <v>34</v>
      </c>
      <c r="T15" s="20">
        <v>0</v>
      </c>
      <c r="U15" s="20">
        <v>0</v>
      </c>
      <c r="V15" s="20">
        <v>0</v>
      </c>
      <c r="W15" s="20">
        <v>13</v>
      </c>
      <c r="X15" s="20">
        <v>0</v>
      </c>
      <c r="Y15" s="20">
        <v>6</v>
      </c>
      <c r="Z15" s="20">
        <v>0</v>
      </c>
      <c r="AA15" s="20">
        <v>8</v>
      </c>
      <c r="AB15" s="20">
        <v>0</v>
      </c>
      <c r="AC15" s="20">
        <v>61</v>
      </c>
      <c r="AD15" s="20">
        <v>0</v>
      </c>
      <c r="AE15" s="20">
        <v>9</v>
      </c>
      <c r="AF15" s="20">
        <v>0</v>
      </c>
      <c r="AG15" s="20">
        <v>34</v>
      </c>
      <c r="AH15" s="20">
        <v>0</v>
      </c>
      <c r="AI15" s="20">
        <v>165</v>
      </c>
      <c r="AJ15" s="20">
        <v>0</v>
      </c>
    </row>
    <row r="16" spans="2:36" ht="20.100000000000001" customHeight="1" thickBot="1" x14ac:dyDescent="0.25">
      <c r="B16" s="4" t="s">
        <v>200</v>
      </c>
      <c r="C16" s="20">
        <v>4</v>
      </c>
      <c r="D16" s="20">
        <v>1</v>
      </c>
      <c r="E16" s="20">
        <v>2</v>
      </c>
      <c r="F16" s="20">
        <v>0</v>
      </c>
      <c r="G16" s="20">
        <v>108</v>
      </c>
      <c r="H16" s="20">
        <v>5</v>
      </c>
      <c r="I16" s="20">
        <v>106</v>
      </c>
      <c r="J16" s="20">
        <v>5</v>
      </c>
      <c r="K16" s="20">
        <v>51</v>
      </c>
      <c r="L16" s="20">
        <v>0</v>
      </c>
      <c r="M16" s="20">
        <v>3</v>
      </c>
      <c r="N16" s="20">
        <v>0</v>
      </c>
      <c r="O16" s="20">
        <v>4</v>
      </c>
      <c r="P16" s="20">
        <v>0</v>
      </c>
      <c r="Q16" s="20">
        <v>278</v>
      </c>
      <c r="R16" s="20">
        <v>11</v>
      </c>
      <c r="S16" s="20">
        <v>15</v>
      </c>
      <c r="T16" s="20">
        <v>3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1</v>
      </c>
      <c r="AB16" s="20">
        <v>0</v>
      </c>
      <c r="AC16" s="20">
        <v>17</v>
      </c>
      <c r="AD16" s="20">
        <v>4</v>
      </c>
      <c r="AE16" s="20">
        <v>0</v>
      </c>
      <c r="AF16" s="20">
        <v>0</v>
      </c>
      <c r="AG16" s="20">
        <v>6</v>
      </c>
      <c r="AH16" s="20">
        <v>4</v>
      </c>
      <c r="AI16" s="20">
        <v>39</v>
      </c>
      <c r="AJ16" s="20">
        <v>11</v>
      </c>
    </row>
    <row r="17" spans="2:36" ht="20.100000000000001" customHeight="1" thickBot="1" x14ac:dyDescent="0.25">
      <c r="B17" s="4" t="s">
        <v>201</v>
      </c>
      <c r="C17" s="20">
        <v>20</v>
      </c>
      <c r="D17" s="20">
        <v>73</v>
      </c>
      <c r="E17" s="20">
        <v>20</v>
      </c>
      <c r="F17" s="20">
        <v>28</v>
      </c>
      <c r="G17" s="20">
        <v>111</v>
      </c>
      <c r="H17" s="20">
        <v>143</v>
      </c>
      <c r="I17" s="20">
        <v>73</v>
      </c>
      <c r="J17" s="20">
        <v>96</v>
      </c>
      <c r="K17" s="20">
        <v>35</v>
      </c>
      <c r="L17" s="20">
        <v>29</v>
      </c>
      <c r="M17" s="20">
        <v>11</v>
      </c>
      <c r="N17" s="20">
        <v>26</v>
      </c>
      <c r="O17" s="20">
        <v>30</v>
      </c>
      <c r="P17" s="20">
        <v>90</v>
      </c>
      <c r="Q17" s="20">
        <v>300</v>
      </c>
      <c r="R17" s="20">
        <v>485</v>
      </c>
      <c r="S17" s="20">
        <v>37</v>
      </c>
      <c r="T17" s="20">
        <v>0</v>
      </c>
      <c r="U17" s="20">
        <v>0</v>
      </c>
      <c r="V17" s="20">
        <v>0</v>
      </c>
      <c r="W17" s="20">
        <v>10</v>
      </c>
      <c r="X17" s="20">
        <v>0</v>
      </c>
      <c r="Y17" s="20">
        <v>0</v>
      </c>
      <c r="Z17" s="20">
        <v>0</v>
      </c>
      <c r="AA17" s="20">
        <v>1</v>
      </c>
      <c r="AB17" s="20">
        <v>0</v>
      </c>
      <c r="AC17" s="20">
        <v>39</v>
      </c>
      <c r="AD17" s="20">
        <v>0</v>
      </c>
      <c r="AE17" s="20">
        <v>0</v>
      </c>
      <c r="AF17" s="20">
        <v>0</v>
      </c>
      <c r="AG17" s="20">
        <v>59</v>
      </c>
      <c r="AH17" s="20">
        <v>0</v>
      </c>
      <c r="AI17" s="20">
        <v>146</v>
      </c>
      <c r="AJ17" s="20">
        <v>0</v>
      </c>
    </row>
    <row r="18" spans="2:36" ht="20.100000000000001" customHeight="1" thickBot="1" x14ac:dyDescent="0.25">
      <c r="B18" s="4" t="s">
        <v>202</v>
      </c>
      <c r="C18" s="20">
        <v>4</v>
      </c>
      <c r="D18" s="20">
        <v>6</v>
      </c>
      <c r="E18" s="20">
        <v>0</v>
      </c>
      <c r="F18" s="20">
        <v>0</v>
      </c>
      <c r="G18" s="20">
        <v>115</v>
      </c>
      <c r="H18" s="20">
        <v>34</v>
      </c>
      <c r="I18" s="20">
        <v>115</v>
      </c>
      <c r="J18" s="20">
        <v>34</v>
      </c>
      <c r="K18" s="20">
        <v>0</v>
      </c>
      <c r="L18" s="20">
        <v>8</v>
      </c>
      <c r="M18" s="20">
        <v>0</v>
      </c>
      <c r="N18" s="20">
        <v>16</v>
      </c>
      <c r="O18" s="20">
        <v>0</v>
      </c>
      <c r="P18" s="20">
        <v>0</v>
      </c>
      <c r="Q18" s="20">
        <v>234</v>
      </c>
      <c r="R18" s="20">
        <v>98</v>
      </c>
      <c r="S18" s="20">
        <v>17</v>
      </c>
      <c r="T18" s="20">
        <v>2</v>
      </c>
      <c r="U18" s="20">
        <v>0</v>
      </c>
      <c r="V18" s="20">
        <v>0</v>
      </c>
      <c r="W18" s="20">
        <v>2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29</v>
      </c>
      <c r="AD18" s="20">
        <v>3</v>
      </c>
      <c r="AE18" s="20">
        <v>0</v>
      </c>
      <c r="AF18" s="20">
        <v>0</v>
      </c>
      <c r="AG18" s="20">
        <v>4</v>
      </c>
      <c r="AH18" s="20">
        <v>0</v>
      </c>
      <c r="AI18" s="20">
        <v>52</v>
      </c>
      <c r="AJ18" s="20">
        <v>5</v>
      </c>
    </row>
    <row r="19" spans="2:36" ht="20.100000000000001" customHeight="1" thickBot="1" x14ac:dyDescent="0.25">
      <c r="B19" s="4" t="s">
        <v>203</v>
      </c>
      <c r="C19" s="20">
        <v>0</v>
      </c>
      <c r="D19" s="20">
        <v>3</v>
      </c>
      <c r="E19" s="20">
        <v>10</v>
      </c>
      <c r="F19" s="20">
        <v>0</v>
      </c>
      <c r="G19" s="20">
        <v>59</v>
      </c>
      <c r="H19" s="20">
        <v>31</v>
      </c>
      <c r="I19" s="20">
        <v>56</v>
      </c>
      <c r="J19" s="20">
        <v>31</v>
      </c>
      <c r="K19" s="20">
        <v>8</v>
      </c>
      <c r="L19" s="20">
        <v>0</v>
      </c>
      <c r="M19" s="20">
        <v>17</v>
      </c>
      <c r="N19" s="20">
        <v>13</v>
      </c>
      <c r="O19" s="20">
        <v>7</v>
      </c>
      <c r="P19" s="20">
        <v>2</v>
      </c>
      <c r="Q19" s="20">
        <v>157</v>
      </c>
      <c r="R19" s="20">
        <v>80</v>
      </c>
      <c r="S19" s="20">
        <v>20</v>
      </c>
      <c r="T19" s="20">
        <v>0</v>
      </c>
      <c r="U19" s="20">
        <v>0</v>
      </c>
      <c r="V19" s="20">
        <v>0</v>
      </c>
      <c r="W19" s="20">
        <v>4</v>
      </c>
      <c r="X19" s="20">
        <v>0</v>
      </c>
      <c r="Y19" s="20">
        <v>1</v>
      </c>
      <c r="Z19" s="20">
        <v>0</v>
      </c>
      <c r="AA19" s="20">
        <v>3</v>
      </c>
      <c r="AB19" s="20">
        <v>0</v>
      </c>
      <c r="AC19" s="20">
        <v>21</v>
      </c>
      <c r="AD19" s="20">
        <v>0</v>
      </c>
      <c r="AE19" s="20">
        <v>0</v>
      </c>
      <c r="AF19" s="20">
        <v>0</v>
      </c>
      <c r="AG19" s="20">
        <v>8</v>
      </c>
      <c r="AH19" s="20">
        <v>0</v>
      </c>
      <c r="AI19" s="20">
        <v>57</v>
      </c>
      <c r="AJ19" s="20">
        <v>0</v>
      </c>
    </row>
    <row r="20" spans="2:36" ht="20.100000000000001" customHeight="1" thickBot="1" x14ac:dyDescent="0.25">
      <c r="B20" s="4" t="s">
        <v>204</v>
      </c>
      <c r="C20" s="20">
        <v>2</v>
      </c>
      <c r="D20" s="20">
        <v>0</v>
      </c>
      <c r="E20" s="20">
        <v>5</v>
      </c>
      <c r="F20" s="20">
        <v>8</v>
      </c>
      <c r="G20" s="20">
        <v>115</v>
      </c>
      <c r="H20" s="20">
        <v>118</v>
      </c>
      <c r="I20" s="20">
        <v>123</v>
      </c>
      <c r="J20" s="20">
        <v>139</v>
      </c>
      <c r="K20" s="20">
        <v>9</v>
      </c>
      <c r="L20" s="20">
        <v>21</v>
      </c>
      <c r="M20" s="20">
        <v>3</v>
      </c>
      <c r="N20" s="20">
        <v>14</v>
      </c>
      <c r="O20" s="20">
        <v>3</v>
      </c>
      <c r="P20" s="20">
        <v>3</v>
      </c>
      <c r="Q20" s="20">
        <v>260</v>
      </c>
      <c r="R20" s="20">
        <v>303</v>
      </c>
      <c r="S20" s="20">
        <v>39</v>
      </c>
      <c r="T20" s="20">
        <v>10</v>
      </c>
      <c r="U20" s="20">
        <v>0</v>
      </c>
      <c r="V20" s="20">
        <v>0</v>
      </c>
      <c r="W20" s="20">
        <v>1</v>
      </c>
      <c r="X20" s="20">
        <v>1</v>
      </c>
      <c r="Y20" s="20">
        <v>0</v>
      </c>
      <c r="Z20" s="20">
        <v>0</v>
      </c>
      <c r="AA20" s="20">
        <v>0</v>
      </c>
      <c r="AB20" s="20">
        <v>7</v>
      </c>
      <c r="AC20" s="20">
        <v>33</v>
      </c>
      <c r="AD20" s="20">
        <v>12</v>
      </c>
      <c r="AE20" s="20">
        <v>0</v>
      </c>
      <c r="AF20" s="20">
        <v>0</v>
      </c>
      <c r="AG20" s="20">
        <v>10</v>
      </c>
      <c r="AH20" s="20">
        <v>4</v>
      </c>
      <c r="AI20" s="20">
        <v>83</v>
      </c>
      <c r="AJ20" s="20">
        <v>34</v>
      </c>
    </row>
    <row r="21" spans="2:36" ht="20.100000000000001" customHeight="1" thickBot="1" x14ac:dyDescent="0.25">
      <c r="B21" s="4" t="s">
        <v>205</v>
      </c>
      <c r="C21" s="20">
        <v>2</v>
      </c>
      <c r="D21" s="20">
        <v>6</v>
      </c>
      <c r="E21" s="20">
        <v>4</v>
      </c>
      <c r="F21" s="20">
        <v>5</v>
      </c>
      <c r="G21" s="20">
        <v>77</v>
      </c>
      <c r="H21" s="20">
        <v>93</v>
      </c>
      <c r="I21" s="20">
        <v>49</v>
      </c>
      <c r="J21" s="20">
        <v>95</v>
      </c>
      <c r="K21" s="20">
        <v>1</v>
      </c>
      <c r="L21" s="20">
        <v>9</v>
      </c>
      <c r="M21" s="20">
        <v>10</v>
      </c>
      <c r="N21" s="20">
        <v>7</v>
      </c>
      <c r="O21" s="20">
        <v>0</v>
      </c>
      <c r="P21" s="20">
        <v>2</v>
      </c>
      <c r="Q21" s="20">
        <v>143</v>
      </c>
      <c r="R21" s="20">
        <v>217</v>
      </c>
      <c r="S21" s="20">
        <v>23</v>
      </c>
      <c r="T21" s="20">
        <v>0</v>
      </c>
      <c r="U21" s="20">
        <v>3</v>
      </c>
      <c r="V21" s="20">
        <v>0</v>
      </c>
      <c r="W21" s="20">
        <v>17</v>
      </c>
      <c r="X21" s="20">
        <v>0</v>
      </c>
      <c r="Y21" s="20">
        <v>5</v>
      </c>
      <c r="Z21" s="20">
        <v>0</v>
      </c>
      <c r="AA21" s="20">
        <v>6</v>
      </c>
      <c r="AB21" s="20">
        <v>0</v>
      </c>
      <c r="AC21" s="20">
        <v>33</v>
      </c>
      <c r="AD21" s="20">
        <v>0</v>
      </c>
      <c r="AE21" s="20">
        <v>0</v>
      </c>
      <c r="AF21" s="20">
        <v>0</v>
      </c>
      <c r="AG21" s="20">
        <v>6</v>
      </c>
      <c r="AH21" s="20">
        <v>0</v>
      </c>
      <c r="AI21" s="20">
        <v>93</v>
      </c>
      <c r="AJ21" s="20">
        <v>0</v>
      </c>
    </row>
    <row r="22" spans="2:36" ht="20.100000000000001" customHeight="1" thickBot="1" x14ac:dyDescent="0.25">
      <c r="B22" s="4" t="s">
        <v>206</v>
      </c>
      <c r="C22" s="20">
        <v>1</v>
      </c>
      <c r="D22" s="20">
        <v>0</v>
      </c>
      <c r="E22" s="20">
        <v>0</v>
      </c>
      <c r="F22" s="20">
        <v>0</v>
      </c>
      <c r="G22" s="20">
        <v>15</v>
      </c>
      <c r="H22" s="20">
        <v>15</v>
      </c>
      <c r="I22" s="20">
        <v>15</v>
      </c>
      <c r="J22" s="20">
        <v>15</v>
      </c>
      <c r="K22" s="20">
        <v>0</v>
      </c>
      <c r="L22" s="20">
        <v>0</v>
      </c>
      <c r="M22" s="20">
        <v>5</v>
      </c>
      <c r="N22" s="20">
        <v>3</v>
      </c>
      <c r="O22" s="20">
        <v>0</v>
      </c>
      <c r="P22" s="20">
        <v>0</v>
      </c>
      <c r="Q22" s="20">
        <v>36</v>
      </c>
      <c r="R22" s="20">
        <v>33</v>
      </c>
      <c r="S22" s="20">
        <v>6</v>
      </c>
      <c r="T22" s="20">
        <v>0</v>
      </c>
      <c r="U22" s="20">
        <v>0</v>
      </c>
      <c r="V22" s="20">
        <v>0</v>
      </c>
      <c r="W22" s="20">
        <v>2</v>
      </c>
      <c r="X22" s="20">
        <v>0</v>
      </c>
      <c r="Y22" s="20">
        <v>0</v>
      </c>
      <c r="Z22" s="20">
        <v>0</v>
      </c>
      <c r="AA22" s="20">
        <v>5</v>
      </c>
      <c r="AB22" s="20">
        <v>0</v>
      </c>
      <c r="AC22" s="20">
        <v>8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21</v>
      </c>
      <c r="AJ22" s="20">
        <v>0</v>
      </c>
    </row>
    <row r="23" spans="2:36" ht="20.100000000000001" customHeight="1" thickBot="1" x14ac:dyDescent="0.25">
      <c r="B23" s="4" t="s">
        <v>207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4</v>
      </c>
      <c r="I23" s="20">
        <v>5</v>
      </c>
      <c r="J23" s="20">
        <v>4</v>
      </c>
      <c r="K23" s="20">
        <v>0</v>
      </c>
      <c r="L23" s="20">
        <v>1</v>
      </c>
      <c r="M23" s="20">
        <v>0</v>
      </c>
      <c r="N23" s="20">
        <v>0</v>
      </c>
      <c r="O23" s="20">
        <v>0</v>
      </c>
      <c r="P23" s="20">
        <v>0</v>
      </c>
      <c r="Q23" s="20">
        <v>5</v>
      </c>
      <c r="R23" s="20">
        <v>9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</row>
    <row r="24" spans="2:36" ht="20.100000000000001" customHeight="1" thickBot="1" x14ac:dyDescent="0.25">
      <c r="B24" s="4" t="s">
        <v>208</v>
      </c>
      <c r="C24" s="20">
        <v>0</v>
      </c>
      <c r="D24" s="20">
        <v>1</v>
      </c>
      <c r="E24" s="20">
        <v>0</v>
      </c>
      <c r="F24" s="20">
        <v>0</v>
      </c>
      <c r="G24" s="20">
        <v>93</v>
      </c>
      <c r="H24" s="20">
        <v>28</v>
      </c>
      <c r="I24" s="20">
        <v>91</v>
      </c>
      <c r="J24" s="20">
        <v>28</v>
      </c>
      <c r="K24" s="20">
        <v>7</v>
      </c>
      <c r="L24" s="20">
        <v>0</v>
      </c>
      <c r="M24" s="20">
        <v>1</v>
      </c>
      <c r="N24" s="20">
        <v>14</v>
      </c>
      <c r="O24" s="20">
        <v>2</v>
      </c>
      <c r="P24" s="20">
        <v>0</v>
      </c>
      <c r="Q24" s="20">
        <v>194</v>
      </c>
      <c r="R24" s="20">
        <v>71</v>
      </c>
      <c r="S24" s="20">
        <v>21</v>
      </c>
      <c r="T24" s="20">
        <v>0</v>
      </c>
      <c r="U24" s="20">
        <v>0</v>
      </c>
      <c r="V24" s="20">
        <v>0</v>
      </c>
      <c r="W24" s="20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22</v>
      </c>
      <c r="AD24" s="20">
        <v>0</v>
      </c>
      <c r="AE24" s="20">
        <v>0</v>
      </c>
      <c r="AF24" s="20">
        <v>0</v>
      </c>
      <c r="AG24" s="20">
        <v>46</v>
      </c>
      <c r="AH24" s="20">
        <v>0</v>
      </c>
      <c r="AI24" s="20">
        <v>90</v>
      </c>
      <c r="AJ24" s="20">
        <v>0</v>
      </c>
    </row>
    <row r="25" spans="2:36" ht="20.100000000000001" customHeight="1" thickBot="1" x14ac:dyDescent="0.25">
      <c r="B25" s="4" t="s">
        <v>209</v>
      </c>
      <c r="C25" s="20">
        <v>2</v>
      </c>
      <c r="D25" s="20">
        <v>1</v>
      </c>
      <c r="E25" s="20">
        <v>5</v>
      </c>
      <c r="F25" s="20">
        <v>0</v>
      </c>
      <c r="G25" s="20">
        <v>88</v>
      </c>
      <c r="H25" s="20">
        <v>13</v>
      </c>
      <c r="I25" s="20">
        <v>85</v>
      </c>
      <c r="J25" s="20">
        <v>13</v>
      </c>
      <c r="K25" s="20">
        <v>1</v>
      </c>
      <c r="L25" s="20">
        <v>1</v>
      </c>
      <c r="M25" s="20">
        <v>18</v>
      </c>
      <c r="N25" s="20">
        <v>1</v>
      </c>
      <c r="O25" s="20">
        <v>2</v>
      </c>
      <c r="P25" s="20">
        <v>5</v>
      </c>
      <c r="Q25" s="20">
        <v>201</v>
      </c>
      <c r="R25" s="20">
        <v>34</v>
      </c>
      <c r="S25" s="20">
        <v>17</v>
      </c>
      <c r="T25" s="20">
        <v>0</v>
      </c>
      <c r="U25" s="20">
        <v>0</v>
      </c>
      <c r="V25" s="20">
        <v>0</v>
      </c>
      <c r="W25" s="20">
        <v>5</v>
      </c>
      <c r="X25" s="20">
        <v>0</v>
      </c>
      <c r="Y25" s="20">
        <v>1</v>
      </c>
      <c r="Z25" s="20">
        <v>0</v>
      </c>
      <c r="AA25" s="20">
        <v>1</v>
      </c>
      <c r="AB25" s="20">
        <v>0</v>
      </c>
      <c r="AC25" s="20">
        <v>19</v>
      </c>
      <c r="AD25" s="20">
        <v>0</v>
      </c>
      <c r="AE25" s="20">
        <v>0</v>
      </c>
      <c r="AF25" s="20">
        <v>0</v>
      </c>
      <c r="AG25" s="20">
        <v>9</v>
      </c>
      <c r="AH25" s="20">
        <v>3</v>
      </c>
      <c r="AI25" s="20">
        <v>52</v>
      </c>
      <c r="AJ25" s="20">
        <v>3</v>
      </c>
    </row>
    <row r="26" spans="2:36" ht="20.100000000000001" customHeight="1" thickBot="1" x14ac:dyDescent="0.25">
      <c r="B26" s="4" t="s">
        <v>210</v>
      </c>
      <c r="C26" s="20">
        <v>1</v>
      </c>
      <c r="D26" s="20">
        <v>0</v>
      </c>
      <c r="E26" s="20">
        <v>20</v>
      </c>
      <c r="F26" s="20">
        <v>0</v>
      </c>
      <c r="G26" s="20">
        <v>140</v>
      </c>
      <c r="H26" s="20">
        <v>38</v>
      </c>
      <c r="I26" s="20">
        <v>139</v>
      </c>
      <c r="J26" s="20">
        <v>34</v>
      </c>
      <c r="K26" s="20">
        <v>24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20">
        <v>325</v>
      </c>
      <c r="R26" s="20">
        <v>72</v>
      </c>
      <c r="S26" s="20">
        <v>24</v>
      </c>
      <c r="T26" s="20">
        <v>1</v>
      </c>
      <c r="U26" s="20">
        <v>0</v>
      </c>
      <c r="V26" s="20">
        <v>0</v>
      </c>
      <c r="W26" s="20">
        <v>13</v>
      </c>
      <c r="X26" s="20">
        <v>0</v>
      </c>
      <c r="Y26" s="20">
        <v>1</v>
      </c>
      <c r="Z26" s="20">
        <v>0</v>
      </c>
      <c r="AA26" s="20">
        <v>0</v>
      </c>
      <c r="AB26" s="20">
        <v>0</v>
      </c>
      <c r="AC26" s="20">
        <v>20</v>
      </c>
      <c r="AD26" s="20">
        <v>1</v>
      </c>
      <c r="AE26" s="20">
        <v>0</v>
      </c>
      <c r="AF26" s="20">
        <v>0</v>
      </c>
      <c r="AG26" s="20">
        <v>13</v>
      </c>
      <c r="AH26" s="20">
        <v>1</v>
      </c>
      <c r="AI26" s="20">
        <v>71</v>
      </c>
      <c r="AJ26" s="20">
        <v>3</v>
      </c>
    </row>
    <row r="27" spans="2:36" ht="20.100000000000001" customHeight="1" thickBot="1" x14ac:dyDescent="0.25">
      <c r="B27" s="4" t="s">
        <v>211</v>
      </c>
      <c r="C27" s="20">
        <v>1</v>
      </c>
      <c r="D27" s="20">
        <v>0</v>
      </c>
      <c r="E27" s="20">
        <v>0</v>
      </c>
      <c r="F27" s="20">
        <v>8</v>
      </c>
      <c r="G27" s="20">
        <v>150</v>
      </c>
      <c r="H27" s="20">
        <v>57</v>
      </c>
      <c r="I27" s="20">
        <v>150</v>
      </c>
      <c r="J27" s="20">
        <v>57</v>
      </c>
      <c r="K27" s="20">
        <v>48</v>
      </c>
      <c r="L27" s="20">
        <v>23</v>
      </c>
      <c r="M27" s="20">
        <v>57</v>
      </c>
      <c r="N27" s="20">
        <v>0</v>
      </c>
      <c r="O27" s="20">
        <v>0</v>
      </c>
      <c r="P27" s="20">
        <v>0</v>
      </c>
      <c r="Q27" s="20">
        <v>406</v>
      </c>
      <c r="R27" s="20">
        <v>145</v>
      </c>
      <c r="S27" s="20">
        <v>40</v>
      </c>
      <c r="T27" s="20">
        <v>6</v>
      </c>
      <c r="U27" s="20">
        <v>0</v>
      </c>
      <c r="V27" s="20">
        <v>0</v>
      </c>
      <c r="W27" s="20">
        <v>7</v>
      </c>
      <c r="X27" s="20">
        <v>0</v>
      </c>
      <c r="Y27" s="20">
        <v>3</v>
      </c>
      <c r="Z27" s="20">
        <v>0</v>
      </c>
      <c r="AA27" s="20">
        <v>10</v>
      </c>
      <c r="AB27" s="20">
        <v>0</v>
      </c>
      <c r="AC27" s="20">
        <v>61</v>
      </c>
      <c r="AD27" s="20">
        <v>9</v>
      </c>
      <c r="AE27" s="20">
        <v>0</v>
      </c>
      <c r="AF27" s="20">
        <v>0</v>
      </c>
      <c r="AG27" s="20">
        <v>42</v>
      </c>
      <c r="AH27" s="20">
        <v>0</v>
      </c>
      <c r="AI27" s="20">
        <v>163</v>
      </c>
      <c r="AJ27" s="20">
        <v>15</v>
      </c>
    </row>
    <row r="28" spans="2:36" ht="20.100000000000001" customHeight="1" thickBot="1" x14ac:dyDescent="0.25">
      <c r="B28" s="4" t="s">
        <v>212</v>
      </c>
      <c r="C28" s="20">
        <v>4</v>
      </c>
      <c r="D28" s="20">
        <v>0</v>
      </c>
      <c r="E28" s="20">
        <v>2</v>
      </c>
      <c r="F28" s="20">
        <v>0</v>
      </c>
      <c r="G28" s="20">
        <v>116</v>
      </c>
      <c r="H28" s="20">
        <v>20</v>
      </c>
      <c r="I28" s="20">
        <v>113</v>
      </c>
      <c r="J28" s="20">
        <v>21</v>
      </c>
      <c r="K28" s="20">
        <v>11</v>
      </c>
      <c r="L28" s="20">
        <v>0</v>
      </c>
      <c r="M28" s="20">
        <v>43</v>
      </c>
      <c r="N28" s="20">
        <v>0</v>
      </c>
      <c r="O28" s="20">
        <v>19</v>
      </c>
      <c r="P28" s="20">
        <v>0</v>
      </c>
      <c r="Q28" s="20">
        <v>308</v>
      </c>
      <c r="R28" s="20">
        <v>41</v>
      </c>
      <c r="S28" s="20">
        <v>15</v>
      </c>
      <c r="T28" s="20">
        <v>7</v>
      </c>
      <c r="U28" s="20">
        <v>0</v>
      </c>
      <c r="V28" s="20">
        <v>0</v>
      </c>
      <c r="W28" s="20">
        <v>5</v>
      </c>
      <c r="X28" s="20">
        <v>0</v>
      </c>
      <c r="Y28" s="20">
        <v>0</v>
      </c>
      <c r="Z28" s="20">
        <v>0</v>
      </c>
      <c r="AA28" s="20">
        <v>8</v>
      </c>
      <c r="AB28" s="20">
        <v>2</v>
      </c>
      <c r="AC28" s="20">
        <v>16</v>
      </c>
      <c r="AD28" s="20">
        <v>7</v>
      </c>
      <c r="AE28" s="20">
        <v>1</v>
      </c>
      <c r="AF28" s="20">
        <v>0</v>
      </c>
      <c r="AG28" s="20">
        <v>7</v>
      </c>
      <c r="AH28" s="20">
        <v>0</v>
      </c>
      <c r="AI28" s="20">
        <v>52</v>
      </c>
      <c r="AJ28" s="20">
        <v>16</v>
      </c>
    </row>
    <row r="29" spans="2:36" ht="20.100000000000001" customHeight="1" thickBot="1" x14ac:dyDescent="0.25">
      <c r="B29" s="5" t="s">
        <v>213</v>
      </c>
      <c r="C29" s="31">
        <v>0</v>
      </c>
      <c r="D29" s="31">
        <v>3</v>
      </c>
      <c r="E29" s="31">
        <v>0</v>
      </c>
      <c r="F29" s="31">
        <v>0</v>
      </c>
      <c r="G29" s="31">
        <v>47</v>
      </c>
      <c r="H29" s="31">
        <v>4</v>
      </c>
      <c r="I29" s="31">
        <v>29</v>
      </c>
      <c r="J29" s="31">
        <v>4</v>
      </c>
      <c r="K29" s="31">
        <v>0</v>
      </c>
      <c r="L29" s="31">
        <v>0</v>
      </c>
      <c r="M29" s="31">
        <v>21</v>
      </c>
      <c r="N29" s="31">
        <v>4</v>
      </c>
      <c r="O29" s="31">
        <v>1</v>
      </c>
      <c r="P29" s="31">
        <v>2</v>
      </c>
      <c r="Q29" s="31">
        <v>98</v>
      </c>
      <c r="R29" s="31">
        <v>17</v>
      </c>
      <c r="S29" s="31">
        <v>4</v>
      </c>
      <c r="T29" s="31">
        <v>0</v>
      </c>
      <c r="U29" s="31">
        <v>0</v>
      </c>
      <c r="V29" s="31">
        <v>0</v>
      </c>
      <c r="W29" s="31">
        <v>2</v>
      </c>
      <c r="X29" s="31">
        <v>0</v>
      </c>
      <c r="Y29" s="31">
        <v>0</v>
      </c>
      <c r="Z29" s="31">
        <v>0</v>
      </c>
      <c r="AA29" s="31">
        <v>1</v>
      </c>
      <c r="AB29" s="31">
        <v>0</v>
      </c>
      <c r="AC29" s="31">
        <v>5</v>
      </c>
      <c r="AD29" s="31">
        <v>0</v>
      </c>
      <c r="AE29" s="31">
        <v>0</v>
      </c>
      <c r="AF29" s="31">
        <v>0</v>
      </c>
      <c r="AG29" s="31">
        <v>3</v>
      </c>
      <c r="AH29" s="31">
        <v>0</v>
      </c>
      <c r="AI29" s="31">
        <v>15</v>
      </c>
      <c r="AJ29" s="31">
        <v>0</v>
      </c>
    </row>
    <row r="30" spans="2:36" ht="20.100000000000001" customHeight="1" thickBot="1" x14ac:dyDescent="0.25">
      <c r="B30" s="6" t="s">
        <v>214</v>
      </c>
      <c r="C30" s="33">
        <v>2</v>
      </c>
      <c r="D30" s="33">
        <v>0</v>
      </c>
      <c r="E30" s="33">
        <v>5</v>
      </c>
      <c r="F30" s="33">
        <v>0</v>
      </c>
      <c r="G30" s="33">
        <v>27</v>
      </c>
      <c r="H30" s="33">
        <v>1</v>
      </c>
      <c r="I30" s="33">
        <v>27</v>
      </c>
      <c r="J30" s="33">
        <v>1</v>
      </c>
      <c r="K30" s="33">
        <v>1</v>
      </c>
      <c r="L30" s="33">
        <v>0</v>
      </c>
      <c r="M30" s="33">
        <v>1</v>
      </c>
      <c r="N30" s="33">
        <v>0</v>
      </c>
      <c r="O30" s="33">
        <v>0</v>
      </c>
      <c r="P30" s="33">
        <v>0</v>
      </c>
      <c r="Q30" s="33">
        <v>63</v>
      </c>
      <c r="R30" s="33">
        <v>2</v>
      </c>
      <c r="S30" s="33">
        <v>9</v>
      </c>
      <c r="T30" s="33">
        <v>1</v>
      </c>
      <c r="U30" s="33">
        <v>0</v>
      </c>
      <c r="V30" s="33">
        <v>0</v>
      </c>
      <c r="W30" s="33">
        <v>1</v>
      </c>
      <c r="X30" s="33">
        <v>1</v>
      </c>
      <c r="Y30" s="33">
        <v>0</v>
      </c>
      <c r="Z30" s="33">
        <v>0</v>
      </c>
      <c r="AA30" s="33">
        <v>1</v>
      </c>
      <c r="AB30" s="33">
        <v>1</v>
      </c>
      <c r="AC30" s="33">
        <v>12</v>
      </c>
      <c r="AD30" s="33">
        <v>1</v>
      </c>
      <c r="AE30" s="33">
        <v>0</v>
      </c>
      <c r="AF30" s="33">
        <v>0</v>
      </c>
      <c r="AG30" s="33">
        <v>0</v>
      </c>
      <c r="AH30" s="33">
        <v>0</v>
      </c>
      <c r="AI30" s="33">
        <v>23</v>
      </c>
      <c r="AJ30" s="33">
        <v>4</v>
      </c>
    </row>
    <row r="31" spans="2:36" ht="20.100000000000001" customHeight="1" thickBot="1" x14ac:dyDescent="0.25">
      <c r="B31" s="4" t="s">
        <v>215</v>
      </c>
      <c r="C31" s="33">
        <v>3</v>
      </c>
      <c r="D31" s="33">
        <v>0</v>
      </c>
      <c r="E31" s="33">
        <v>2</v>
      </c>
      <c r="F31" s="33">
        <v>0</v>
      </c>
      <c r="G31" s="33">
        <v>62</v>
      </c>
      <c r="H31" s="33">
        <v>0</v>
      </c>
      <c r="I31" s="33">
        <v>62</v>
      </c>
      <c r="J31" s="33">
        <v>0</v>
      </c>
      <c r="K31" s="33">
        <v>0</v>
      </c>
      <c r="L31" s="33">
        <v>0</v>
      </c>
      <c r="M31" s="33">
        <v>2</v>
      </c>
      <c r="N31" s="33">
        <v>0</v>
      </c>
      <c r="O31" s="33">
        <v>6</v>
      </c>
      <c r="P31" s="33">
        <v>0</v>
      </c>
      <c r="Q31" s="33">
        <v>137</v>
      </c>
      <c r="R31" s="33">
        <v>0</v>
      </c>
      <c r="S31" s="33">
        <v>12</v>
      </c>
      <c r="T31" s="33">
        <v>0</v>
      </c>
      <c r="U31" s="33">
        <v>0</v>
      </c>
      <c r="V31" s="33">
        <v>0</v>
      </c>
      <c r="W31" s="33">
        <v>2</v>
      </c>
      <c r="X31" s="33">
        <v>0</v>
      </c>
      <c r="Y31" s="33">
        <v>1</v>
      </c>
      <c r="Z31" s="33">
        <v>0</v>
      </c>
      <c r="AA31" s="33">
        <v>2</v>
      </c>
      <c r="AB31" s="33">
        <v>0</v>
      </c>
      <c r="AC31" s="33">
        <v>11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28</v>
      </c>
      <c r="AJ31" s="33">
        <v>0</v>
      </c>
    </row>
    <row r="32" spans="2:36" ht="20.100000000000001" customHeight="1" thickBot="1" x14ac:dyDescent="0.25">
      <c r="B32" s="4" t="s">
        <v>216</v>
      </c>
      <c r="C32" s="32">
        <v>1</v>
      </c>
      <c r="D32" s="32">
        <v>0</v>
      </c>
      <c r="E32" s="32">
        <v>2</v>
      </c>
      <c r="F32" s="32">
        <v>0</v>
      </c>
      <c r="G32" s="32">
        <v>35</v>
      </c>
      <c r="H32" s="32">
        <v>9</v>
      </c>
      <c r="I32" s="32">
        <v>34</v>
      </c>
      <c r="J32" s="32">
        <v>9</v>
      </c>
      <c r="K32" s="32">
        <v>1</v>
      </c>
      <c r="L32" s="32">
        <v>3</v>
      </c>
      <c r="M32" s="32">
        <v>0</v>
      </c>
      <c r="N32" s="32">
        <v>0</v>
      </c>
      <c r="O32" s="32">
        <v>5</v>
      </c>
      <c r="P32" s="32">
        <v>1</v>
      </c>
      <c r="Q32" s="32">
        <v>78</v>
      </c>
      <c r="R32" s="32">
        <v>22</v>
      </c>
      <c r="S32" s="32">
        <v>4</v>
      </c>
      <c r="T32" s="32">
        <v>0</v>
      </c>
      <c r="U32" s="32">
        <v>0</v>
      </c>
      <c r="V32" s="32">
        <v>0</v>
      </c>
      <c r="W32" s="32">
        <v>2</v>
      </c>
      <c r="X32" s="32">
        <v>0</v>
      </c>
      <c r="Y32" s="32">
        <v>1</v>
      </c>
      <c r="Z32" s="32">
        <v>0</v>
      </c>
      <c r="AA32" s="32">
        <v>4</v>
      </c>
      <c r="AB32" s="32">
        <v>0</v>
      </c>
      <c r="AC32" s="32">
        <v>8</v>
      </c>
      <c r="AD32" s="32">
        <v>0</v>
      </c>
      <c r="AE32" s="32">
        <v>0</v>
      </c>
      <c r="AF32" s="32">
        <v>0</v>
      </c>
      <c r="AG32" s="32">
        <v>5</v>
      </c>
      <c r="AH32" s="32">
        <v>0</v>
      </c>
      <c r="AI32" s="32">
        <v>24</v>
      </c>
      <c r="AJ32" s="32">
        <v>0</v>
      </c>
    </row>
    <row r="33" spans="2:36" ht="20.100000000000001" customHeight="1" thickBot="1" x14ac:dyDescent="0.25">
      <c r="B33" s="4" t="s">
        <v>217</v>
      </c>
      <c r="C33" s="20">
        <v>2</v>
      </c>
      <c r="D33" s="20">
        <v>0</v>
      </c>
      <c r="E33" s="20">
        <v>5</v>
      </c>
      <c r="F33" s="20">
        <v>0</v>
      </c>
      <c r="G33" s="20">
        <v>23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3</v>
      </c>
      <c r="N33" s="20">
        <v>0</v>
      </c>
      <c r="O33" s="20">
        <v>3</v>
      </c>
      <c r="P33" s="20">
        <v>0</v>
      </c>
      <c r="Q33" s="20">
        <v>36</v>
      </c>
      <c r="R33" s="20">
        <v>0</v>
      </c>
      <c r="S33" s="20">
        <v>7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7</v>
      </c>
      <c r="AD33" s="20">
        <v>0</v>
      </c>
      <c r="AE33" s="20">
        <v>0</v>
      </c>
      <c r="AF33" s="20">
        <v>0</v>
      </c>
      <c r="AG33" s="20">
        <v>4</v>
      </c>
      <c r="AH33" s="20">
        <v>0</v>
      </c>
      <c r="AI33" s="20">
        <v>18</v>
      </c>
      <c r="AJ33" s="20">
        <v>0</v>
      </c>
    </row>
    <row r="34" spans="2:36" ht="20.100000000000001" customHeight="1" thickBot="1" x14ac:dyDescent="0.25">
      <c r="B34" s="4" t="s">
        <v>218</v>
      </c>
      <c r="C34" s="20">
        <v>0</v>
      </c>
      <c r="D34" s="20">
        <v>0</v>
      </c>
      <c r="E34" s="20">
        <v>0</v>
      </c>
      <c r="F34" s="20">
        <v>1</v>
      </c>
      <c r="G34" s="20">
        <v>0</v>
      </c>
      <c r="H34" s="20">
        <v>18</v>
      </c>
      <c r="I34" s="20">
        <v>0</v>
      </c>
      <c r="J34" s="20">
        <v>18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3</v>
      </c>
      <c r="Q34" s="20">
        <v>0</v>
      </c>
      <c r="R34" s="20">
        <v>40</v>
      </c>
      <c r="S34" s="20">
        <v>0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1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2</v>
      </c>
    </row>
    <row r="35" spans="2:36" ht="20.100000000000001" customHeight="1" thickBot="1" x14ac:dyDescent="0.25">
      <c r="B35" s="4" t="s">
        <v>219</v>
      </c>
      <c r="C35" s="20">
        <v>0</v>
      </c>
      <c r="D35" s="20">
        <v>0</v>
      </c>
      <c r="E35" s="20">
        <v>2</v>
      </c>
      <c r="F35" s="20">
        <v>0</v>
      </c>
      <c r="G35" s="20">
        <v>8</v>
      </c>
      <c r="H35" s="20">
        <v>0</v>
      </c>
      <c r="I35" s="20">
        <v>8</v>
      </c>
      <c r="J35" s="20">
        <v>0</v>
      </c>
      <c r="K35" s="20">
        <v>1</v>
      </c>
      <c r="L35" s="20">
        <v>0</v>
      </c>
      <c r="M35" s="20">
        <v>2</v>
      </c>
      <c r="N35" s="20">
        <v>0</v>
      </c>
      <c r="O35" s="20">
        <v>0</v>
      </c>
      <c r="P35" s="20">
        <v>0</v>
      </c>
      <c r="Q35" s="20">
        <v>21</v>
      </c>
      <c r="R35" s="20">
        <v>0</v>
      </c>
      <c r="S35" s="20">
        <v>2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3</v>
      </c>
      <c r="AJ35" s="20">
        <v>0</v>
      </c>
    </row>
    <row r="36" spans="2:36" ht="20.100000000000001" customHeight="1" thickBot="1" x14ac:dyDescent="0.25">
      <c r="B36" s="4" t="s">
        <v>220</v>
      </c>
      <c r="C36" s="20">
        <v>1</v>
      </c>
      <c r="D36" s="20">
        <v>0</v>
      </c>
      <c r="E36" s="20">
        <v>0</v>
      </c>
      <c r="F36" s="20">
        <v>0</v>
      </c>
      <c r="G36" s="20">
        <v>18</v>
      </c>
      <c r="H36" s="20">
        <v>0</v>
      </c>
      <c r="I36" s="20">
        <v>18</v>
      </c>
      <c r="J36" s="20">
        <v>0</v>
      </c>
      <c r="K36" s="20">
        <v>0</v>
      </c>
      <c r="L36" s="20">
        <v>0</v>
      </c>
      <c r="M36" s="20">
        <v>3</v>
      </c>
      <c r="N36" s="20">
        <v>0</v>
      </c>
      <c r="O36" s="20">
        <v>2</v>
      </c>
      <c r="P36" s="20">
        <v>0</v>
      </c>
      <c r="Q36" s="20">
        <v>42</v>
      </c>
      <c r="R36" s="20">
        <v>0</v>
      </c>
      <c r="S36" s="20">
        <v>2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4</v>
      </c>
      <c r="AD36" s="20">
        <v>0</v>
      </c>
      <c r="AE36" s="20">
        <v>0</v>
      </c>
      <c r="AF36" s="20">
        <v>0</v>
      </c>
      <c r="AG36" s="20">
        <v>4</v>
      </c>
      <c r="AH36" s="20">
        <v>0</v>
      </c>
      <c r="AI36" s="20">
        <v>10</v>
      </c>
      <c r="AJ36" s="20">
        <v>0</v>
      </c>
    </row>
    <row r="37" spans="2:36" ht="20.100000000000001" customHeight="1" thickBot="1" x14ac:dyDescent="0.25">
      <c r="B37" s="4" t="s">
        <v>221</v>
      </c>
      <c r="C37" s="20">
        <v>7</v>
      </c>
      <c r="D37" s="20">
        <v>0</v>
      </c>
      <c r="E37" s="20">
        <v>20</v>
      </c>
      <c r="F37" s="20">
        <v>0</v>
      </c>
      <c r="G37" s="20">
        <v>41</v>
      </c>
      <c r="H37" s="20">
        <v>0</v>
      </c>
      <c r="I37" s="20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</v>
      </c>
      <c r="P37" s="20">
        <v>1</v>
      </c>
      <c r="Q37" s="20">
        <v>121</v>
      </c>
      <c r="R37" s="20">
        <v>1</v>
      </c>
      <c r="S37" s="20">
        <v>12</v>
      </c>
      <c r="T37" s="20">
        <v>0</v>
      </c>
      <c r="U37" s="20">
        <v>0</v>
      </c>
      <c r="V37" s="20">
        <v>0</v>
      </c>
      <c r="W37" s="20">
        <v>2</v>
      </c>
      <c r="X37" s="20">
        <v>0</v>
      </c>
      <c r="Y37" s="20">
        <v>1</v>
      </c>
      <c r="Z37" s="20">
        <v>0</v>
      </c>
      <c r="AA37" s="20">
        <v>0</v>
      </c>
      <c r="AB37" s="20">
        <v>0</v>
      </c>
      <c r="AC37" s="20">
        <v>10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25</v>
      </c>
      <c r="AJ37" s="20">
        <v>0</v>
      </c>
    </row>
    <row r="38" spans="2:36" ht="20.100000000000001" customHeight="1" thickBot="1" x14ac:dyDescent="0.25">
      <c r="B38" s="4" t="s">
        <v>222</v>
      </c>
      <c r="C38" s="20">
        <v>0</v>
      </c>
      <c r="D38" s="20">
        <v>0</v>
      </c>
      <c r="E38" s="20">
        <v>0</v>
      </c>
      <c r="F38" s="20">
        <v>0</v>
      </c>
      <c r="G38" s="20">
        <v>18</v>
      </c>
      <c r="H38" s="20">
        <v>1</v>
      </c>
      <c r="I38" s="20">
        <v>18</v>
      </c>
      <c r="J38" s="20">
        <v>5</v>
      </c>
      <c r="K38" s="20">
        <v>2</v>
      </c>
      <c r="L38" s="20">
        <v>0</v>
      </c>
      <c r="M38" s="20">
        <v>0</v>
      </c>
      <c r="N38" s="20">
        <v>0</v>
      </c>
      <c r="O38" s="20">
        <v>1</v>
      </c>
      <c r="P38" s="20">
        <v>0</v>
      </c>
      <c r="Q38" s="20">
        <v>39</v>
      </c>
      <c r="R38" s="20">
        <v>6</v>
      </c>
      <c r="S38" s="20">
        <v>2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2</v>
      </c>
      <c r="AD38" s="20">
        <v>2</v>
      </c>
      <c r="AE38" s="20">
        <v>0</v>
      </c>
      <c r="AF38" s="20">
        <v>0</v>
      </c>
      <c r="AG38" s="20">
        <v>0</v>
      </c>
      <c r="AH38" s="20">
        <v>3</v>
      </c>
      <c r="AI38" s="20">
        <v>4</v>
      </c>
      <c r="AJ38" s="20">
        <v>5</v>
      </c>
    </row>
    <row r="39" spans="2:36" ht="20.100000000000001" customHeight="1" thickBot="1" x14ac:dyDescent="0.25">
      <c r="B39" s="4" t="s">
        <v>223</v>
      </c>
      <c r="C39" s="20">
        <v>2</v>
      </c>
      <c r="D39" s="20">
        <v>0</v>
      </c>
      <c r="E39" s="20">
        <v>44</v>
      </c>
      <c r="F39" s="20">
        <v>0</v>
      </c>
      <c r="G39" s="20">
        <v>80</v>
      </c>
      <c r="H39" s="20">
        <v>0</v>
      </c>
      <c r="I39" s="20">
        <v>46</v>
      </c>
      <c r="J39" s="20">
        <v>0</v>
      </c>
      <c r="K39" s="20">
        <v>5</v>
      </c>
      <c r="L39" s="20">
        <v>0</v>
      </c>
      <c r="M39" s="20">
        <v>45</v>
      </c>
      <c r="N39" s="20">
        <v>0</v>
      </c>
      <c r="O39" s="20">
        <v>41</v>
      </c>
      <c r="P39" s="20">
        <v>0</v>
      </c>
      <c r="Q39" s="20">
        <v>263</v>
      </c>
      <c r="R39" s="20">
        <v>0</v>
      </c>
      <c r="S39" s="20">
        <v>19</v>
      </c>
      <c r="T39" s="20">
        <v>0</v>
      </c>
      <c r="U39" s="20">
        <v>0</v>
      </c>
      <c r="V39" s="20">
        <v>0</v>
      </c>
      <c r="W39" s="20">
        <v>6</v>
      </c>
      <c r="X39" s="20">
        <v>0</v>
      </c>
      <c r="Y39" s="20">
        <v>3</v>
      </c>
      <c r="Z39" s="20">
        <v>0</v>
      </c>
      <c r="AA39" s="20">
        <v>6</v>
      </c>
      <c r="AB39" s="20">
        <v>0</v>
      </c>
      <c r="AC39" s="20">
        <v>21</v>
      </c>
      <c r="AD39" s="20">
        <v>0</v>
      </c>
      <c r="AE39" s="20">
        <v>0</v>
      </c>
      <c r="AF39" s="20">
        <v>0</v>
      </c>
      <c r="AG39" s="20">
        <v>9</v>
      </c>
      <c r="AH39" s="20">
        <v>0</v>
      </c>
      <c r="AI39" s="20">
        <v>64</v>
      </c>
      <c r="AJ39" s="20">
        <v>0</v>
      </c>
    </row>
    <row r="40" spans="2:36" ht="20.100000000000001" customHeight="1" thickBot="1" x14ac:dyDescent="0.25">
      <c r="B40" s="4" t="s">
        <v>224</v>
      </c>
      <c r="C40" s="20">
        <v>1</v>
      </c>
      <c r="D40" s="20">
        <v>0</v>
      </c>
      <c r="E40" s="20">
        <v>5</v>
      </c>
      <c r="F40" s="20">
        <v>1</v>
      </c>
      <c r="G40" s="20">
        <v>55</v>
      </c>
      <c r="H40" s="20">
        <v>3</v>
      </c>
      <c r="I40" s="20">
        <v>41</v>
      </c>
      <c r="J40" s="20">
        <v>3</v>
      </c>
      <c r="K40" s="20">
        <v>0</v>
      </c>
      <c r="L40" s="20">
        <v>0</v>
      </c>
      <c r="M40" s="20">
        <v>15</v>
      </c>
      <c r="N40" s="20">
        <v>0</v>
      </c>
      <c r="O40" s="20">
        <v>11</v>
      </c>
      <c r="P40" s="20">
        <v>13</v>
      </c>
      <c r="Q40" s="20">
        <v>128</v>
      </c>
      <c r="R40" s="20">
        <v>20</v>
      </c>
      <c r="S40" s="20">
        <v>9</v>
      </c>
      <c r="T40" s="20">
        <v>0</v>
      </c>
      <c r="U40" s="20">
        <v>0</v>
      </c>
      <c r="V40" s="20">
        <v>0</v>
      </c>
      <c r="W40" s="20">
        <v>2</v>
      </c>
      <c r="X40" s="20">
        <v>0</v>
      </c>
      <c r="Y40" s="20">
        <v>0</v>
      </c>
      <c r="Z40" s="20">
        <v>0</v>
      </c>
      <c r="AA40" s="20">
        <v>10</v>
      </c>
      <c r="AB40" s="20">
        <v>0</v>
      </c>
      <c r="AC40" s="20">
        <v>15</v>
      </c>
      <c r="AD40" s="20">
        <v>0</v>
      </c>
      <c r="AE40" s="20">
        <v>0</v>
      </c>
      <c r="AF40" s="20">
        <v>0</v>
      </c>
      <c r="AG40" s="20">
        <v>10</v>
      </c>
      <c r="AH40" s="20">
        <v>0</v>
      </c>
      <c r="AI40" s="20">
        <v>46</v>
      </c>
      <c r="AJ40" s="20">
        <v>0</v>
      </c>
    </row>
    <row r="41" spans="2:36" ht="20.100000000000001" customHeight="1" thickBot="1" x14ac:dyDescent="0.25">
      <c r="B41" s="4" t="s">
        <v>225</v>
      </c>
      <c r="C41" s="20">
        <v>0</v>
      </c>
      <c r="D41" s="20">
        <v>0</v>
      </c>
      <c r="E41" s="20">
        <v>0</v>
      </c>
      <c r="F41" s="20">
        <v>0</v>
      </c>
      <c r="G41" s="20">
        <v>25</v>
      </c>
      <c r="H41" s="20">
        <v>6</v>
      </c>
      <c r="I41" s="20">
        <v>17</v>
      </c>
      <c r="J41" s="20">
        <v>6</v>
      </c>
      <c r="K41" s="20">
        <v>1</v>
      </c>
      <c r="L41" s="20">
        <v>2</v>
      </c>
      <c r="M41" s="20">
        <v>6</v>
      </c>
      <c r="N41" s="20">
        <v>0</v>
      </c>
      <c r="O41" s="20">
        <v>0</v>
      </c>
      <c r="P41" s="20">
        <v>0</v>
      </c>
      <c r="Q41" s="20">
        <v>49</v>
      </c>
      <c r="R41" s="20">
        <v>14</v>
      </c>
      <c r="S41" s="20">
        <v>3</v>
      </c>
      <c r="T41" s="20">
        <v>1</v>
      </c>
      <c r="U41" s="20">
        <v>0</v>
      </c>
      <c r="V41" s="20">
        <v>0</v>
      </c>
      <c r="W41" s="20">
        <v>0</v>
      </c>
      <c r="X41" s="20">
        <v>1</v>
      </c>
      <c r="Y41" s="20">
        <v>0</v>
      </c>
      <c r="Z41" s="20">
        <v>0</v>
      </c>
      <c r="AA41" s="20">
        <v>1</v>
      </c>
      <c r="AB41" s="20">
        <v>1</v>
      </c>
      <c r="AC41" s="20">
        <v>5</v>
      </c>
      <c r="AD41" s="20">
        <v>1</v>
      </c>
      <c r="AE41" s="20">
        <v>0</v>
      </c>
      <c r="AF41" s="20">
        <v>0</v>
      </c>
      <c r="AG41" s="20">
        <v>0</v>
      </c>
      <c r="AH41" s="20">
        <v>0</v>
      </c>
      <c r="AI41" s="20">
        <v>9</v>
      </c>
      <c r="AJ41" s="20">
        <v>4</v>
      </c>
    </row>
    <row r="42" spans="2:36" ht="20.100000000000001" customHeight="1" thickBot="1" x14ac:dyDescent="0.25">
      <c r="B42" s="4" t="s">
        <v>226</v>
      </c>
      <c r="C42" s="20">
        <v>3</v>
      </c>
      <c r="D42" s="20">
        <v>1</v>
      </c>
      <c r="E42" s="20">
        <v>0</v>
      </c>
      <c r="F42" s="20">
        <v>0</v>
      </c>
      <c r="G42" s="20">
        <v>31</v>
      </c>
      <c r="H42" s="20">
        <v>0</v>
      </c>
      <c r="I42" s="20">
        <v>31</v>
      </c>
      <c r="J42" s="20">
        <v>0</v>
      </c>
      <c r="K42" s="20">
        <v>1</v>
      </c>
      <c r="L42" s="20">
        <v>0</v>
      </c>
      <c r="M42" s="20">
        <v>1</v>
      </c>
      <c r="N42" s="20">
        <v>0</v>
      </c>
      <c r="O42" s="20">
        <v>0</v>
      </c>
      <c r="P42" s="20">
        <v>0</v>
      </c>
      <c r="Q42" s="20">
        <v>67</v>
      </c>
      <c r="R42" s="20">
        <v>1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12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12</v>
      </c>
      <c r="AJ42" s="20">
        <v>0</v>
      </c>
    </row>
    <row r="43" spans="2:36" ht="20.100000000000001" customHeight="1" thickBot="1" x14ac:dyDescent="0.25">
      <c r="B43" s="4" t="s">
        <v>227</v>
      </c>
      <c r="C43" s="20">
        <v>4</v>
      </c>
      <c r="D43" s="20">
        <v>3</v>
      </c>
      <c r="E43" s="20">
        <v>38</v>
      </c>
      <c r="F43" s="20">
        <v>0</v>
      </c>
      <c r="G43" s="20">
        <v>70</v>
      </c>
      <c r="H43" s="20">
        <v>2</v>
      </c>
      <c r="I43" s="20">
        <v>70</v>
      </c>
      <c r="J43" s="20">
        <v>2</v>
      </c>
      <c r="K43" s="20">
        <v>1</v>
      </c>
      <c r="L43" s="20">
        <v>0</v>
      </c>
      <c r="M43" s="20">
        <v>51</v>
      </c>
      <c r="N43" s="20">
        <v>1</v>
      </c>
      <c r="O43" s="20">
        <v>5</v>
      </c>
      <c r="P43" s="20">
        <v>2</v>
      </c>
      <c r="Q43" s="20">
        <v>239</v>
      </c>
      <c r="R43" s="20">
        <v>10</v>
      </c>
      <c r="S43" s="20">
        <v>20</v>
      </c>
      <c r="T43" s="20">
        <v>0</v>
      </c>
      <c r="U43" s="20">
        <v>0</v>
      </c>
      <c r="V43" s="20">
        <v>0</v>
      </c>
      <c r="W43" s="20">
        <v>8</v>
      </c>
      <c r="X43" s="20">
        <v>0</v>
      </c>
      <c r="Y43" s="20">
        <v>0</v>
      </c>
      <c r="Z43" s="20">
        <v>0</v>
      </c>
      <c r="AA43" s="20">
        <v>4</v>
      </c>
      <c r="AB43" s="20">
        <v>0</v>
      </c>
      <c r="AC43" s="20">
        <v>24</v>
      </c>
      <c r="AD43" s="20">
        <v>0</v>
      </c>
      <c r="AE43" s="20">
        <v>0</v>
      </c>
      <c r="AF43" s="20">
        <v>0</v>
      </c>
      <c r="AG43" s="20">
        <v>6</v>
      </c>
      <c r="AH43" s="20">
        <v>0</v>
      </c>
      <c r="AI43" s="20">
        <v>62</v>
      </c>
      <c r="AJ43" s="20">
        <v>0</v>
      </c>
    </row>
    <row r="44" spans="2:36" ht="20.100000000000001" customHeight="1" thickBot="1" x14ac:dyDescent="0.25">
      <c r="B44" s="4" t="s">
        <v>228</v>
      </c>
      <c r="C44" s="20">
        <v>8</v>
      </c>
      <c r="D44" s="20">
        <v>1</v>
      </c>
      <c r="E44" s="20">
        <v>58</v>
      </c>
      <c r="F44" s="20">
        <v>0</v>
      </c>
      <c r="G44" s="20">
        <v>314</v>
      </c>
      <c r="H44" s="20">
        <v>3</v>
      </c>
      <c r="I44" s="20">
        <v>334</v>
      </c>
      <c r="J44" s="20">
        <v>3</v>
      </c>
      <c r="K44" s="20">
        <v>5</v>
      </c>
      <c r="L44" s="20">
        <v>0</v>
      </c>
      <c r="M44" s="20">
        <v>26</v>
      </c>
      <c r="N44" s="20">
        <v>0</v>
      </c>
      <c r="O44" s="20">
        <v>20</v>
      </c>
      <c r="P44" s="20">
        <v>1</v>
      </c>
      <c r="Q44" s="20">
        <v>765</v>
      </c>
      <c r="R44" s="20">
        <v>8</v>
      </c>
      <c r="S44" s="20">
        <v>68</v>
      </c>
      <c r="T44" s="20">
        <v>0</v>
      </c>
      <c r="U44" s="20">
        <v>0</v>
      </c>
      <c r="V44" s="20">
        <v>0</v>
      </c>
      <c r="W44" s="20">
        <v>23</v>
      </c>
      <c r="X44" s="20">
        <v>0</v>
      </c>
      <c r="Y44" s="20">
        <v>2</v>
      </c>
      <c r="Z44" s="20">
        <v>0</v>
      </c>
      <c r="AA44" s="20">
        <v>32</v>
      </c>
      <c r="AB44" s="20">
        <v>0</v>
      </c>
      <c r="AC44" s="20">
        <v>83</v>
      </c>
      <c r="AD44" s="20">
        <v>1</v>
      </c>
      <c r="AE44" s="20">
        <v>7</v>
      </c>
      <c r="AF44" s="20">
        <v>0</v>
      </c>
      <c r="AG44" s="20">
        <v>67</v>
      </c>
      <c r="AH44" s="20">
        <v>0</v>
      </c>
      <c r="AI44" s="20">
        <v>282</v>
      </c>
      <c r="AJ44" s="20">
        <v>1</v>
      </c>
    </row>
    <row r="45" spans="2:36" ht="20.100000000000001" customHeight="1" thickBot="1" x14ac:dyDescent="0.25">
      <c r="B45" s="4" t="s">
        <v>229</v>
      </c>
      <c r="C45" s="20">
        <v>0</v>
      </c>
      <c r="D45" s="20">
        <v>0</v>
      </c>
      <c r="E45" s="20">
        <v>0</v>
      </c>
      <c r="F45" s="20">
        <v>0</v>
      </c>
      <c r="G45" s="20">
        <v>33</v>
      </c>
      <c r="H45" s="20">
        <v>12</v>
      </c>
      <c r="I45" s="20">
        <v>25</v>
      </c>
      <c r="J45" s="20">
        <v>13</v>
      </c>
      <c r="K45" s="20">
        <v>2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60</v>
      </c>
      <c r="R45" s="20">
        <v>25</v>
      </c>
      <c r="S45" s="20">
        <v>3</v>
      </c>
      <c r="T45" s="20">
        <v>1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9</v>
      </c>
      <c r="AD45" s="20">
        <v>1</v>
      </c>
      <c r="AE45" s="20">
        <v>0</v>
      </c>
      <c r="AF45" s="20">
        <v>0</v>
      </c>
      <c r="AG45" s="20">
        <v>2</v>
      </c>
      <c r="AH45" s="20">
        <v>3</v>
      </c>
      <c r="AI45" s="20">
        <v>14</v>
      </c>
      <c r="AJ45" s="20">
        <v>5</v>
      </c>
    </row>
    <row r="46" spans="2:36" ht="20.100000000000001" customHeight="1" thickBot="1" x14ac:dyDescent="0.25">
      <c r="B46" s="4" t="s">
        <v>230</v>
      </c>
      <c r="C46" s="20">
        <v>1</v>
      </c>
      <c r="D46" s="20">
        <v>0</v>
      </c>
      <c r="E46" s="20">
        <v>0</v>
      </c>
      <c r="F46" s="20">
        <v>0</v>
      </c>
      <c r="G46" s="20">
        <v>31</v>
      </c>
      <c r="H46" s="20">
        <v>10</v>
      </c>
      <c r="I46" s="20">
        <v>31</v>
      </c>
      <c r="J46" s="20">
        <v>10</v>
      </c>
      <c r="K46" s="20">
        <v>0</v>
      </c>
      <c r="L46" s="20">
        <v>0</v>
      </c>
      <c r="M46" s="20">
        <v>1</v>
      </c>
      <c r="N46" s="20">
        <v>0</v>
      </c>
      <c r="O46" s="20">
        <v>3</v>
      </c>
      <c r="P46" s="20">
        <v>0</v>
      </c>
      <c r="Q46" s="20">
        <v>67</v>
      </c>
      <c r="R46" s="20">
        <v>20</v>
      </c>
      <c r="S46" s="20">
        <v>18</v>
      </c>
      <c r="T46" s="20">
        <v>0</v>
      </c>
      <c r="U46" s="20">
        <v>0</v>
      </c>
      <c r="V46" s="20">
        <v>0</v>
      </c>
      <c r="W46" s="20">
        <v>2</v>
      </c>
      <c r="X46" s="20">
        <v>0</v>
      </c>
      <c r="Y46" s="20">
        <v>0</v>
      </c>
      <c r="Z46" s="20">
        <v>0</v>
      </c>
      <c r="AA46" s="20">
        <v>2</v>
      </c>
      <c r="AB46" s="20">
        <v>0</v>
      </c>
      <c r="AC46" s="20">
        <v>18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40</v>
      </c>
      <c r="AJ46" s="20">
        <v>0</v>
      </c>
    </row>
    <row r="47" spans="2:36" ht="20.100000000000001" customHeight="1" thickBot="1" x14ac:dyDescent="0.25">
      <c r="B47" s="4" t="s">
        <v>231</v>
      </c>
      <c r="C47" s="20">
        <v>0</v>
      </c>
      <c r="D47" s="20">
        <v>0</v>
      </c>
      <c r="E47" s="20">
        <v>3</v>
      </c>
      <c r="F47" s="20">
        <v>0</v>
      </c>
      <c r="G47" s="20">
        <v>107</v>
      </c>
      <c r="H47" s="20">
        <v>15</v>
      </c>
      <c r="I47" s="20">
        <v>107</v>
      </c>
      <c r="J47" s="20">
        <v>15</v>
      </c>
      <c r="K47" s="20">
        <v>1</v>
      </c>
      <c r="L47" s="20">
        <v>0</v>
      </c>
      <c r="M47" s="20">
        <v>13</v>
      </c>
      <c r="N47" s="20">
        <v>0</v>
      </c>
      <c r="O47" s="20">
        <v>7</v>
      </c>
      <c r="P47" s="20">
        <v>0</v>
      </c>
      <c r="Q47" s="20">
        <v>238</v>
      </c>
      <c r="R47" s="20">
        <v>30</v>
      </c>
      <c r="S47" s="20">
        <v>16</v>
      </c>
      <c r="T47" s="20">
        <v>0</v>
      </c>
      <c r="U47" s="20">
        <v>0</v>
      </c>
      <c r="V47" s="20">
        <v>0</v>
      </c>
      <c r="W47" s="20">
        <v>6</v>
      </c>
      <c r="X47" s="20">
        <v>5</v>
      </c>
      <c r="Y47" s="20">
        <v>0</v>
      </c>
      <c r="Z47" s="20">
        <v>0</v>
      </c>
      <c r="AA47" s="20">
        <v>5</v>
      </c>
      <c r="AB47" s="20">
        <v>5</v>
      </c>
      <c r="AC47" s="20">
        <v>22</v>
      </c>
      <c r="AD47" s="20">
        <v>10</v>
      </c>
      <c r="AE47" s="20">
        <v>0</v>
      </c>
      <c r="AF47" s="20">
        <v>0</v>
      </c>
      <c r="AG47" s="20">
        <v>16</v>
      </c>
      <c r="AH47" s="20">
        <v>0</v>
      </c>
      <c r="AI47" s="20">
        <v>65</v>
      </c>
      <c r="AJ47" s="20">
        <v>20</v>
      </c>
    </row>
    <row r="48" spans="2:36" ht="20.100000000000001" customHeight="1" thickBot="1" x14ac:dyDescent="0.25">
      <c r="B48" s="4" t="s">
        <v>232</v>
      </c>
      <c r="C48" s="20">
        <v>13</v>
      </c>
      <c r="D48" s="20">
        <v>4</v>
      </c>
      <c r="E48" s="20">
        <v>34</v>
      </c>
      <c r="F48" s="20">
        <v>18</v>
      </c>
      <c r="G48" s="20">
        <v>339</v>
      </c>
      <c r="H48" s="20">
        <v>45</v>
      </c>
      <c r="I48" s="20">
        <v>334</v>
      </c>
      <c r="J48" s="20">
        <v>40</v>
      </c>
      <c r="K48" s="20">
        <v>6</v>
      </c>
      <c r="L48" s="20">
        <v>0</v>
      </c>
      <c r="M48" s="20">
        <v>47</v>
      </c>
      <c r="N48" s="20">
        <v>28</v>
      </c>
      <c r="O48" s="20">
        <v>93</v>
      </c>
      <c r="P48" s="20">
        <v>0</v>
      </c>
      <c r="Q48" s="20">
        <v>866</v>
      </c>
      <c r="R48" s="20">
        <v>135</v>
      </c>
      <c r="S48" s="20">
        <v>71</v>
      </c>
      <c r="T48" s="20">
        <v>0</v>
      </c>
      <c r="U48" s="20">
        <v>0</v>
      </c>
      <c r="V48" s="20">
        <v>0</v>
      </c>
      <c r="W48" s="20">
        <v>18</v>
      </c>
      <c r="X48" s="20">
        <v>0</v>
      </c>
      <c r="Y48" s="20">
        <v>1</v>
      </c>
      <c r="Z48" s="20">
        <v>0</v>
      </c>
      <c r="AA48" s="20">
        <v>5</v>
      </c>
      <c r="AB48" s="20">
        <v>0</v>
      </c>
      <c r="AC48" s="20">
        <v>79</v>
      </c>
      <c r="AD48" s="20">
        <v>0</v>
      </c>
      <c r="AE48" s="20">
        <v>1</v>
      </c>
      <c r="AF48" s="20">
        <v>0</v>
      </c>
      <c r="AG48" s="20">
        <v>38</v>
      </c>
      <c r="AH48" s="20">
        <v>0</v>
      </c>
      <c r="AI48" s="20">
        <v>213</v>
      </c>
      <c r="AJ48" s="20">
        <v>0</v>
      </c>
    </row>
    <row r="49" spans="2:36" ht="20.100000000000001" customHeight="1" thickBot="1" x14ac:dyDescent="0.25">
      <c r="B49" s="4" t="s">
        <v>233</v>
      </c>
      <c r="C49" s="20">
        <v>6</v>
      </c>
      <c r="D49" s="20">
        <v>0</v>
      </c>
      <c r="E49" s="20">
        <v>0</v>
      </c>
      <c r="F49" s="20">
        <v>0</v>
      </c>
      <c r="G49" s="20">
        <v>58</v>
      </c>
      <c r="H49" s="20">
        <v>0</v>
      </c>
      <c r="I49" s="20">
        <v>58</v>
      </c>
      <c r="J49" s="20">
        <v>0</v>
      </c>
      <c r="K49" s="20">
        <v>1</v>
      </c>
      <c r="L49" s="20">
        <v>0</v>
      </c>
      <c r="M49" s="20">
        <v>7</v>
      </c>
      <c r="N49" s="20">
        <v>1</v>
      </c>
      <c r="O49" s="20">
        <v>15</v>
      </c>
      <c r="P49" s="20">
        <v>0</v>
      </c>
      <c r="Q49" s="20">
        <v>145</v>
      </c>
      <c r="R49" s="20">
        <v>1</v>
      </c>
      <c r="S49" s="20">
        <v>21</v>
      </c>
      <c r="T49" s="20">
        <v>0</v>
      </c>
      <c r="U49" s="20">
        <v>0</v>
      </c>
      <c r="V49" s="20">
        <v>0</v>
      </c>
      <c r="W49" s="20">
        <v>1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21</v>
      </c>
      <c r="AD49" s="20">
        <v>0</v>
      </c>
      <c r="AE49" s="20">
        <v>0</v>
      </c>
      <c r="AF49" s="20">
        <v>0</v>
      </c>
      <c r="AG49" s="20">
        <v>18</v>
      </c>
      <c r="AH49" s="20">
        <v>0</v>
      </c>
      <c r="AI49" s="20">
        <v>61</v>
      </c>
      <c r="AJ49" s="20">
        <v>0</v>
      </c>
    </row>
    <row r="50" spans="2:36" ht="20.100000000000001" customHeight="1" thickBot="1" x14ac:dyDescent="0.25">
      <c r="B50" s="4" t="s">
        <v>234</v>
      </c>
      <c r="C50" s="20">
        <v>2</v>
      </c>
      <c r="D50" s="20">
        <v>6</v>
      </c>
      <c r="E50" s="20">
        <v>62</v>
      </c>
      <c r="F50" s="20">
        <v>94</v>
      </c>
      <c r="G50" s="20">
        <v>201</v>
      </c>
      <c r="H50" s="20">
        <v>244</v>
      </c>
      <c r="I50" s="20">
        <v>178</v>
      </c>
      <c r="J50" s="20">
        <v>205</v>
      </c>
      <c r="K50" s="20">
        <v>10</v>
      </c>
      <c r="L50" s="20">
        <v>8</v>
      </c>
      <c r="M50" s="20">
        <v>60</v>
      </c>
      <c r="N50" s="20">
        <v>21</v>
      </c>
      <c r="O50" s="20">
        <v>3</v>
      </c>
      <c r="P50" s="20">
        <v>28</v>
      </c>
      <c r="Q50" s="20">
        <v>516</v>
      </c>
      <c r="R50" s="20">
        <v>606</v>
      </c>
      <c r="S50" s="20">
        <v>66</v>
      </c>
      <c r="T50" s="20">
        <v>6</v>
      </c>
      <c r="U50" s="20">
        <v>0</v>
      </c>
      <c r="V50" s="20">
        <v>0</v>
      </c>
      <c r="W50" s="20">
        <v>15</v>
      </c>
      <c r="X50" s="20">
        <v>0</v>
      </c>
      <c r="Y50" s="20">
        <v>0</v>
      </c>
      <c r="Z50" s="20">
        <v>0</v>
      </c>
      <c r="AA50" s="20">
        <v>9</v>
      </c>
      <c r="AB50" s="20">
        <v>0</v>
      </c>
      <c r="AC50" s="20">
        <v>76</v>
      </c>
      <c r="AD50" s="20">
        <v>2</v>
      </c>
      <c r="AE50" s="20">
        <v>6</v>
      </c>
      <c r="AF50" s="20">
        <v>0</v>
      </c>
      <c r="AG50" s="20">
        <v>53</v>
      </c>
      <c r="AH50" s="20">
        <v>2</v>
      </c>
      <c r="AI50" s="20">
        <v>225</v>
      </c>
      <c r="AJ50" s="20">
        <v>10</v>
      </c>
    </row>
    <row r="51" spans="2:36" ht="20.100000000000001" customHeight="1" thickBot="1" x14ac:dyDescent="0.25">
      <c r="B51" s="4" t="s">
        <v>235</v>
      </c>
      <c r="C51" s="20">
        <v>3</v>
      </c>
      <c r="D51" s="20">
        <v>0</v>
      </c>
      <c r="E51" s="20">
        <v>3</v>
      </c>
      <c r="F51" s="20">
        <v>0</v>
      </c>
      <c r="G51" s="20">
        <v>67</v>
      </c>
      <c r="H51" s="20">
        <v>27</v>
      </c>
      <c r="I51" s="20">
        <v>78</v>
      </c>
      <c r="J51" s="20">
        <v>27</v>
      </c>
      <c r="K51" s="20">
        <v>0</v>
      </c>
      <c r="L51" s="20">
        <v>0</v>
      </c>
      <c r="M51" s="20">
        <v>26</v>
      </c>
      <c r="N51" s="20">
        <v>23</v>
      </c>
      <c r="O51" s="20">
        <v>2</v>
      </c>
      <c r="P51" s="20">
        <v>0</v>
      </c>
      <c r="Q51" s="20">
        <v>179</v>
      </c>
      <c r="R51" s="20">
        <v>77</v>
      </c>
      <c r="S51" s="20">
        <v>16</v>
      </c>
      <c r="T51" s="20">
        <v>0</v>
      </c>
      <c r="U51" s="20">
        <v>3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19</v>
      </c>
      <c r="AB51" s="20">
        <v>0</v>
      </c>
      <c r="AC51" s="20">
        <v>25</v>
      </c>
      <c r="AD51" s="20">
        <v>0</v>
      </c>
      <c r="AE51" s="20">
        <v>1</v>
      </c>
      <c r="AF51" s="20">
        <v>0</v>
      </c>
      <c r="AG51" s="20">
        <v>20</v>
      </c>
      <c r="AH51" s="20">
        <v>0</v>
      </c>
      <c r="AI51" s="20">
        <v>84</v>
      </c>
      <c r="AJ51" s="20">
        <v>0</v>
      </c>
    </row>
    <row r="52" spans="2:36" ht="20.100000000000001" customHeight="1" thickBot="1" x14ac:dyDescent="0.25">
      <c r="B52" s="4" t="s">
        <v>236</v>
      </c>
      <c r="C52" s="20">
        <v>0</v>
      </c>
      <c r="D52" s="20">
        <v>2</v>
      </c>
      <c r="E52" s="20">
        <v>5</v>
      </c>
      <c r="F52" s="20">
        <v>0</v>
      </c>
      <c r="G52" s="20">
        <v>24</v>
      </c>
      <c r="H52" s="20">
        <v>2</v>
      </c>
      <c r="I52" s="20">
        <v>26</v>
      </c>
      <c r="J52" s="20">
        <v>2</v>
      </c>
      <c r="K52" s="20">
        <v>2</v>
      </c>
      <c r="L52" s="20">
        <v>0</v>
      </c>
      <c r="M52" s="20">
        <v>1</v>
      </c>
      <c r="N52" s="20">
        <v>0</v>
      </c>
      <c r="O52" s="20">
        <v>1</v>
      </c>
      <c r="P52" s="20">
        <v>10</v>
      </c>
      <c r="Q52" s="20">
        <v>59</v>
      </c>
      <c r="R52" s="20">
        <v>16</v>
      </c>
      <c r="S52" s="20">
        <v>8</v>
      </c>
      <c r="T52" s="20">
        <v>1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3</v>
      </c>
      <c r="AB52" s="20">
        <v>0</v>
      </c>
      <c r="AC52" s="20">
        <v>9</v>
      </c>
      <c r="AD52" s="20">
        <v>1</v>
      </c>
      <c r="AE52" s="20">
        <v>0</v>
      </c>
      <c r="AF52" s="20">
        <v>0</v>
      </c>
      <c r="AG52" s="20">
        <v>2</v>
      </c>
      <c r="AH52" s="20">
        <v>2</v>
      </c>
      <c r="AI52" s="20">
        <v>22</v>
      </c>
      <c r="AJ52" s="20">
        <v>4</v>
      </c>
    </row>
    <row r="53" spans="2:36" ht="20.100000000000001" customHeight="1" thickBot="1" x14ac:dyDescent="0.25">
      <c r="B53" s="4" t="s">
        <v>237</v>
      </c>
      <c r="C53" s="20">
        <v>30</v>
      </c>
      <c r="D53" s="20">
        <v>0</v>
      </c>
      <c r="E53" s="20">
        <v>0</v>
      </c>
      <c r="F53" s="20">
        <v>0</v>
      </c>
      <c r="G53" s="20">
        <v>168</v>
      </c>
      <c r="H53" s="20">
        <v>11</v>
      </c>
      <c r="I53" s="20">
        <v>167</v>
      </c>
      <c r="J53" s="20">
        <v>11</v>
      </c>
      <c r="K53" s="20">
        <v>1</v>
      </c>
      <c r="L53" s="20">
        <v>0</v>
      </c>
      <c r="M53" s="20">
        <v>59</v>
      </c>
      <c r="N53" s="20">
        <v>0</v>
      </c>
      <c r="O53" s="20">
        <v>40</v>
      </c>
      <c r="P53" s="20">
        <v>5</v>
      </c>
      <c r="Q53" s="20">
        <v>465</v>
      </c>
      <c r="R53" s="20">
        <v>27</v>
      </c>
      <c r="S53" s="20">
        <v>22</v>
      </c>
      <c r="T53" s="20">
        <v>0</v>
      </c>
      <c r="U53" s="20">
        <v>0</v>
      </c>
      <c r="V53" s="20">
        <v>0</v>
      </c>
      <c r="W53" s="20">
        <v>3</v>
      </c>
      <c r="X53" s="20">
        <v>0</v>
      </c>
      <c r="Y53" s="20">
        <v>1</v>
      </c>
      <c r="Z53" s="20">
        <v>0</v>
      </c>
      <c r="AA53" s="20">
        <v>26</v>
      </c>
      <c r="AB53" s="20">
        <v>0</v>
      </c>
      <c r="AC53" s="20">
        <v>41</v>
      </c>
      <c r="AD53" s="20">
        <v>0</v>
      </c>
      <c r="AE53" s="20">
        <v>1</v>
      </c>
      <c r="AF53" s="20">
        <v>0</v>
      </c>
      <c r="AG53" s="20">
        <v>31</v>
      </c>
      <c r="AH53" s="20">
        <v>0</v>
      </c>
      <c r="AI53" s="20">
        <v>125</v>
      </c>
      <c r="AJ53" s="20">
        <v>0</v>
      </c>
    </row>
    <row r="54" spans="2:36" ht="20.100000000000001" customHeight="1" thickBot="1" x14ac:dyDescent="0.25">
      <c r="B54" s="4" t="s">
        <v>238</v>
      </c>
      <c r="C54" s="20">
        <v>1</v>
      </c>
      <c r="D54" s="20">
        <v>2</v>
      </c>
      <c r="E54" s="20">
        <v>0</v>
      </c>
      <c r="F54" s="20">
        <v>0</v>
      </c>
      <c r="G54" s="20">
        <v>14</v>
      </c>
      <c r="H54" s="20">
        <v>16</v>
      </c>
      <c r="I54" s="20">
        <v>14</v>
      </c>
      <c r="J54" s="20">
        <v>16</v>
      </c>
      <c r="K54" s="20">
        <v>0</v>
      </c>
      <c r="L54" s="20">
        <v>0</v>
      </c>
      <c r="M54" s="20">
        <v>1</v>
      </c>
      <c r="N54" s="20">
        <v>0</v>
      </c>
      <c r="O54" s="20">
        <v>0</v>
      </c>
      <c r="P54" s="20">
        <v>0</v>
      </c>
      <c r="Q54" s="20">
        <v>30</v>
      </c>
      <c r="R54" s="20">
        <v>34</v>
      </c>
      <c r="S54" s="20">
        <v>3</v>
      </c>
      <c r="T54" s="20">
        <v>0</v>
      </c>
      <c r="U54" s="20">
        <v>0</v>
      </c>
      <c r="V54" s="20">
        <v>0</v>
      </c>
      <c r="W54" s="20">
        <v>1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3</v>
      </c>
      <c r="AD54" s="20">
        <v>0</v>
      </c>
      <c r="AE54" s="20">
        <v>0</v>
      </c>
      <c r="AF54" s="20">
        <v>0</v>
      </c>
      <c r="AG54" s="20">
        <v>2</v>
      </c>
      <c r="AH54" s="20">
        <v>0</v>
      </c>
      <c r="AI54" s="20">
        <v>9</v>
      </c>
      <c r="AJ54" s="20">
        <v>0</v>
      </c>
    </row>
    <row r="55" spans="2:36" ht="20.100000000000001" customHeight="1" thickBot="1" x14ac:dyDescent="0.25">
      <c r="B55" s="4" t="s">
        <v>239</v>
      </c>
      <c r="C55" s="20">
        <v>0</v>
      </c>
      <c r="D55" s="20">
        <v>0</v>
      </c>
      <c r="E55" s="20">
        <v>1</v>
      </c>
      <c r="F55" s="20">
        <v>3</v>
      </c>
      <c r="G55" s="20">
        <v>26</v>
      </c>
      <c r="H55" s="20">
        <v>16</v>
      </c>
      <c r="I55" s="20">
        <v>25</v>
      </c>
      <c r="J55" s="20">
        <v>15</v>
      </c>
      <c r="K55" s="20">
        <v>0</v>
      </c>
      <c r="L55" s="20">
        <v>0</v>
      </c>
      <c r="M55" s="20">
        <v>10</v>
      </c>
      <c r="N55" s="20">
        <v>2</v>
      </c>
      <c r="O55" s="20">
        <v>0</v>
      </c>
      <c r="P55" s="20">
        <v>0</v>
      </c>
      <c r="Q55" s="20">
        <v>62</v>
      </c>
      <c r="R55" s="20">
        <v>36</v>
      </c>
      <c r="S55" s="20">
        <v>9</v>
      </c>
      <c r="T55" s="20">
        <v>2</v>
      </c>
      <c r="U55" s="20">
        <v>0</v>
      </c>
      <c r="V55" s="20">
        <v>0</v>
      </c>
      <c r="W55" s="20">
        <v>1</v>
      </c>
      <c r="X55" s="20">
        <v>1</v>
      </c>
      <c r="Y55" s="20">
        <v>0</v>
      </c>
      <c r="Z55" s="20">
        <v>0</v>
      </c>
      <c r="AA55" s="20">
        <v>1</v>
      </c>
      <c r="AB55" s="20">
        <v>0</v>
      </c>
      <c r="AC55" s="20">
        <v>9</v>
      </c>
      <c r="AD55" s="20">
        <v>3</v>
      </c>
      <c r="AE55" s="20">
        <v>0</v>
      </c>
      <c r="AF55" s="20">
        <v>0</v>
      </c>
      <c r="AG55" s="20">
        <v>1</v>
      </c>
      <c r="AH55" s="20">
        <v>0</v>
      </c>
      <c r="AI55" s="20">
        <v>21</v>
      </c>
      <c r="AJ55" s="20">
        <v>6</v>
      </c>
    </row>
    <row r="56" spans="2:36" ht="20.100000000000001" customHeight="1" thickBot="1" x14ac:dyDescent="0.25">
      <c r="B56" s="4" t="s">
        <v>240</v>
      </c>
      <c r="C56" s="20">
        <v>2</v>
      </c>
      <c r="D56" s="20">
        <v>0</v>
      </c>
      <c r="E56" s="20">
        <v>9</v>
      </c>
      <c r="F56" s="20">
        <v>0</v>
      </c>
      <c r="G56" s="20">
        <v>75</v>
      </c>
      <c r="H56" s="20">
        <v>1</v>
      </c>
      <c r="I56" s="20">
        <v>72</v>
      </c>
      <c r="J56" s="20">
        <v>1</v>
      </c>
      <c r="K56" s="20">
        <v>3</v>
      </c>
      <c r="L56" s="20">
        <v>0</v>
      </c>
      <c r="M56" s="20">
        <v>6</v>
      </c>
      <c r="N56" s="20">
        <v>0</v>
      </c>
      <c r="O56" s="20">
        <v>3</v>
      </c>
      <c r="P56" s="20">
        <v>0</v>
      </c>
      <c r="Q56" s="20">
        <v>170</v>
      </c>
      <c r="R56" s="20">
        <v>2</v>
      </c>
      <c r="S56" s="20">
        <v>22</v>
      </c>
      <c r="T56" s="20">
        <v>0</v>
      </c>
      <c r="U56" s="20">
        <v>0</v>
      </c>
      <c r="V56" s="20">
        <v>0</v>
      </c>
      <c r="W56" s="20">
        <v>6</v>
      </c>
      <c r="X56" s="20">
        <v>0</v>
      </c>
      <c r="Y56" s="20">
        <v>0</v>
      </c>
      <c r="Z56" s="20">
        <v>0</v>
      </c>
      <c r="AA56" s="20">
        <v>8</v>
      </c>
      <c r="AB56" s="20">
        <v>0</v>
      </c>
      <c r="AC56" s="20">
        <v>12</v>
      </c>
      <c r="AD56" s="20">
        <v>0</v>
      </c>
      <c r="AE56" s="20">
        <v>0</v>
      </c>
      <c r="AF56" s="20">
        <v>0</v>
      </c>
      <c r="AG56" s="20">
        <v>6</v>
      </c>
      <c r="AH56" s="20">
        <v>0</v>
      </c>
      <c r="AI56" s="20">
        <v>54</v>
      </c>
      <c r="AJ56" s="20">
        <v>0</v>
      </c>
    </row>
    <row r="57" spans="2:36" ht="20.100000000000001" customHeight="1" thickBot="1" x14ac:dyDescent="0.25">
      <c r="B57" s="4" t="s">
        <v>241</v>
      </c>
      <c r="C57" s="20">
        <v>14</v>
      </c>
      <c r="D57" s="20">
        <v>3</v>
      </c>
      <c r="E57" s="20">
        <v>119</v>
      </c>
      <c r="F57" s="20">
        <v>1</v>
      </c>
      <c r="G57" s="20">
        <v>586</v>
      </c>
      <c r="H57" s="20">
        <v>75</v>
      </c>
      <c r="I57" s="20">
        <v>544</v>
      </c>
      <c r="J57" s="20">
        <v>75</v>
      </c>
      <c r="K57" s="20">
        <v>3</v>
      </c>
      <c r="L57" s="20">
        <v>0</v>
      </c>
      <c r="M57" s="20">
        <v>53</v>
      </c>
      <c r="N57" s="20">
        <v>1</v>
      </c>
      <c r="O57" s="20">
        <v>16</v>
      </c>
      <c r="P57" s="20">
        <v>0</v>
      </c>
      <c r="Q57" s="20">
        <v>1335</v>
      </c>
      <c r="R57" s="20">
        <v>155</v>
      </c>
      <c r="S57" s="20">
        <v>207</v>
      </c>
      <c r="T57" s="20">
        <v>0</v>
      </c>
      <c r="U57" s="20">
        <v>0</v>
      </c>
      <c r="V57" s="20">
        <v>0</v>
      </c>
      <c r="W57" s="20">
        <v>26</v>
      </c>
      <c r="X57" s="20">
        <v>0</v>
      </c>
      <c r="Y57" s="20">
        <v>2</v>
      </c>
      <c r="Z57" s="20">
        <v>0</v>
      </c>
      <c r="AA57" s="20">
        <v>52</v>
      </c>
      <c r="AB57" s="20">
        <v>0</v>
      </c>
      <c r="AC57" s="20">
        <v>218</v>
      </c>
      <c r="AD57" s="20">
        <v>0</v>
      </c>
      <c r="AE57" s="20">
        <v>10</v>
      </c>
      <c r="AF57" s="20">
        <v>0</v>
      </c>
      <c r="AG57" s="20">
        <v>93</v>
      </c>
      <c r="AH57" s="20">
        <v>0</v>
      </c>
      <c r="AI57" s="20">
        <v>608</v>
      </c>
      <c r="AJ57" s="20">
        <v>0</v>
      </c>
    </row>
    <row r="58" spans="2:36" ht="20.100000000000001" customHeight="1" thickBot="1" x14ac:dyDescent="0.25">
      <c r="B58" s="4" t="s">
        <v>242</v>
      </c>
      <c r="C58" s="20">
        <v>6</v>
      </c>
      <c r="D58" s="20">
        <v>22</v>
      </c>
      <c r="E58" s="20">
        <v>74</v>
      </c>
      <c r="F58" s="20">
        <v>23</v>
      </c>
      <c r="G58" s="20">
        <v>183</v>
      </c>
      <c r="H58" s="20">
        <v>96</v>
      </c>
      <c r="I58" s="20">
        <v>185</v>
      </c>
      <c r="J58" s="20">
        <v>96</v>
      </c>
      <c r="K58" s="20">
        <v>8</v>
      </c>
      <c r="L58" s="20">
        <v>5</v>
      </c>
      <c r="M58" s="20">
        <v>118</v>
      </c>
      <c r="N58" s="20">
        <v>79</v>
      </c>
      <c r="O58" s="20">
        <v>58</v>
      </c>
      <c r="P58" s="20">
        <v>3</v>
      </c>
      <c r="Q58" s="20">
        <v>632</v>
      </c>
      <c r="R58" s="20">
        <v>324</v>
      </c>
      <c r="S58" s="20">
        <v>80</v>
      </c>
      <c r="T58" s="20">
        <v>14</v>
      </c>
      <c r="U58" s="20">
        <v>0</v>
      </c>
      <c r="V58" s="20">
        <v>0</v>
      </c>
      <c r="W58" s="20">
        <v>33</v>
      </c>
      <c r="X58" s="20">
        <v>14</v>
      </c>
      <c r="Y58" s="20">
        <v>0</v>
      </c>
      <c r="Z58" s="20">
        <v>0</v>
      </c>
      <c r="AA58" s="20">
        <v>7</v>
      </c>
      <c r="AB58" s="20">
        <v>14</v>
      </c>
      <c r="AC58" s="20">
        <v>73</v>
      </c>
      <c r="AD58" s="20">
        <v>14</v>
      </c>
      <c r="AE58" s="20">
        <v>0</v>
      </c>
      <c r="AF58" s="20">
        <v>0</v>
      </c>
      <c r="AG58" s="20">
        <v>31</v>
      </c>
      <c r="AH58" s="20">
        <v>0</v>
      </c>
      <c r="AI58" s="20">
        <v>224</v>
      </c>
      <c r="AJ58" s="20">
        <v>56</v>
      </c>
    </row>
    <row r="59" spans="2:36" ht="20.100000000000001" customHeight="1" thickBot="1" x14ac:dyDescent="0.25">
      <c r="B59" s="4" t="s">
        <v>243</v>
      </c>
      <c r="C59" s="20">
        <v>13</v>
      </c>
      <c r="D59" s="20">
        <v>0</v>
      </c>
      <c r="E59" s="20">
        <v>0</v>
      </c>
      <c r="F59" s="20">
        <v>0</v>
      </c>
      <c r="G59" s="20">
        <v>59</v>
      </c>
      <c r="H59" s="20">
        <v>0</v>
      </c>
      <c r="I59" s="20">
        <v>59</v>
      </c>
      <c r="J59" s="20">
        <v>0</v>
      </c>
      <c r="K59" s="20">
        <v>0</v>
      </c>
      <c r="L59" s="20">
        <v>0</v>
      </c>
      <c r="M59" s="20">
        <v>7</v>
      </c>
      <c r="N59" s="20">
        <v>0</v>
      </c>
      <c r="O59" s="20">
        <v>18</v>
      </c>
      <c r="P59" s="20">
        <v>0</v>
      </c>
      <c r="Q59" s="20">
        <v>156</v>
      </c>
      <c r="R59" s="20">
        <v>0</v>
      </c>
      <c r="S59" s="20">
        <v>11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2</v>
      </c>
      <c r="AB59" s="20">
        <v>0</v>
      </c>
      <c r="AC59" s="20">
        <v>15</v>
      </c>
      <c r="AD59" s="20">
        <v>0</v>
      </c>
      <c r="AE59" s="20">
        <v>2</v>
      </c>
      <c r="AF59" s="20">
        <v>0</v>
      </c>
      <c r="AG59" s="20">
        <v>16</v>
      </c>
      <c r="AH59" s="20">
        <v>0</v>
      </c>
      <c r="AI59" s="20">
        <v>46</v>
      </c>
      <c r="AJ59" s="20">
        <v>0</v>
      </c>
    </row>
    <row r="60" spans="2:36" ht="20.100000000000001" customHeight="1" thickBot="1" x14ac:dyDescent="0.25">
      <c r="B60" s="4" t="s">
        <v>244</v>
      </c>
      <c r="C60" s="20">
        <v>0</v>
      </c>
      <c r="D60" s="20">
        <v>0</v>
      </c>
      <c r="E60" s="20">
        <v>0</v>
      </c>
      <c r="F60" s="20">
        <v>0</v>
      </c>
      <c r="G60" s="20">
        <v>16</v>
      </c>
      <c r="H60" s="20">
        <v>0</v>
      </c>
      <c r="I60" s="20">
        <v>16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32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2</v>
      </c>
      <c r="AB60" s="20">
        <v>0</v>
      </c>
      <c r="AC60" s="20">
        <v>2</v>
      </c>
      <c r="AD60" s="20">
        <v>0</v>
      </c>
      <c r="AE60" s="20">
        <v>1</v>
      </c>
      <c r="AF60" s="20">
        <v>0</v>
      </c>
      <c r="AG60" s="20">
        <v>0</v>
      </c>
      <c r="AH60" s="20">
        <v>0</v>
      </c>
      <c r="AI60" s="20">
        <v>5</v>
      </c>
      <c r="AJ60" s="20">
        <v>0</v>
      </c>
    </row>
    <row r="61" spans="2:36" ht="20.100000000000001" customHeight="1" thickBot="1" x14ac:dyDescent="0.25">
      <c r="B61" s="4" t="s">
        <v>270</v>
      </c>
      <c r="C61" s="20">
        <v>0</v>
      </c>
      <c r="D61" s="20">
        <v>0</v>
      </c>
      <c r="E61" s="20">
        <v>3</v>
      </c>
      <c r="F61" s="20">
        <v>0</v>
      </c>
      <c r="G61" s="20">
        <v>15</v>
      </c>
      <c r="H61" s="20">
        <v>5</v>
      </c>
      <c r="I61" s="20">
        <v>18</v>
      </c>
      <c r="J61" s="20">
        <v>4</v>
      </c>
      <c r="K61" s="20">
        <v>1</v>
      </c>
      <c r="L61" s="20">
        <v>0</v>
      </c>
      <c r="M61" s="20">
        <v>2</v>
      </c>
      <c r="N61" s="20">
        <v>0</v>
      </c>
      <c r="O61" s="20">
        <v>2</v>
      </c>
      <c r="P61" s="20">
        <v>1</v>
      </c>
      <c r="Q61" s="20">
        <v>41</v>
      </c>
      <c r="R61" s="20">
        <v>10</v>
      </c>
      <c r="S61" s="20">
        <v>6</v>
      </c>
      <c r="T61" s="20">
        <v>0</v>
      </c>
      <c r="U61" s="20">
        <v>0</v>
      </c>
      <c r="V61" s="20">
        <v>0</v>
      </c>
      <c r="W61" s="20">
        <v>1</v>
      </c>
      <c r="X61" s="20">
        <v>0</v>
      </c>
      <c r="Y61" s="20">
        <v>1</v>
      </c>
      <c r="Z61" s="20">
        <v>0</v>
      </c>
      <c r="AA61" s="20">
        <v>6</v>
      </c>
      <c r="AB61" s="20">
        <v>0</v>
      </c>
      <c r="AC61" s="20">
        <v>7</v>
      </c>
      <c r="AD61" s="20">
        <v>0</v>
      </c>
      <c r="AE61" s="20">
        <v>1</v>
      </c>
      <c r="AF61" s="20">
        <v>0</v>
      </c>
      <c r="AG61" s="20">
        <v>5</v>
      </c>
      <c r="AH61" s="20">
        <v>0</v>
      </c>
      <c r="AI61" s="20">
        <v>27</v>
      </c>
      <c r="AJ61" s="20">
        <v>0</v>
      </c>
    </row>
    <row r="62" spans="2:36" ht="20.100000000000001" customHeight="1" thickBot="1" x14ac:dyDescent="0.25">
      <c r="B62" s="4" t="s">
        <v>246</v>
      </c>
      <c r="C62" s="20">
        <v>3</v>
      </c>
      <c r="D62" s="20">
        <v>0</v>
      </c>
      <c r="E62" s="20">
        <v>1</v>
      </c>
      <c r="F62" s="20">
        <v>0</v>
      </c>
      <c r="G62" s="20">
        <v>38</v>
      </c>
      <c r="H62" s="20">
        <v>0</v>
      </c>
      <c r="I62" s="20">
        <v>36</v>
      </c>
      <c r="J62" s="20">
        <v>0</v>
      </c>
      <c r="K62" s="20">
        <v>1</v>
      </c>
      <c r="L62" s="20">
        <v>1</v>
      </c>
      <c r="M62" s="20">
        <v>16</v>
      </c>
      <c r="N62" s="20">
        <v>1</v>
      </c>
      <c r="O62" s="20">
        <v>7</v>
      </c>
      <c r="P62" s="20">
        <v>0</v>
      </c>
      <c r="Q62" s="20">
        <v>102</v>
      </c>
      <c r="R62" s="20">
        <v>2</v>
      </c>
      <c r="S62" s="20">
        <v>6</v>
      </c>
      <c r="T62" s="20">
        <v>0</v>
      </c>
      <c r="U62" s="20">
        <v>0</v>
      </c>
      <c r="V62" s="20">
        <v>0</v>
      </c>
      <c r="W62" s="20">
        <v>1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6</v>
      </c>
      <c r="AD62" s="20">
        <v>0</v>
      </c>
      <c r="AE62" s="20">
        <v>0</v>
      </c>
      <c r="AF62" s="20">
        <v>0</v>
      </c>
      <c r="AG62" s="20">
        <v>6</v>
      </c>
      <c r="AH62" s="20">
        <v>0</v>
      </c>
      <c r="AI62" s="20">
        <v>19</v>
      </c>
      <c r="AJ62" s="20">
        <v>0</v>
      </c>
    </row>
    <row r="63" spans="2:36" ht="20.100000000000001" customHeight="1" thickBot="1" x14ac:dyDescent="0.25">
      <c r="B63" s="4" t="s">
        <v>247</v>
      </c>
      <c r="C63" s="20">
        <v>0</v>
      </c>
      <c r="D63" s="20">
        <v>0</v>
      </c>
      <c r="E63" s="20">
        <v>8</v>
      </c>
      <c r="F63" s="20">
        <v>0</v>
      </c>
      <c r="G63" s="20">
        <v>65</v>
      </c>
      <c r="H63" s="20">
        <v>0</v>
      </c>
      <c r="I63" s="20">
        <v>55</v>
      </c>
      <c r="J63" s="20">
        <v>0</v>
      </c>
      <c r="K63" s="20">
        <v>1</v>
      </c>
      <c r="L63" s="20">
        <v>0</v>
      </c>
      <c r="M63" s="20">
        <v>18</v>
      </c>
      <c r="N63" s="20">
        <v>0</v>
      </c>
      <c r="O63" s="20">
        <v>0</v>
      </c>
      <c r="P63" s="20">
        <v>0</v>
      </c>
      <c r="Q63" s="20">
        <v>147</v>
      </c>
      <c r="R63" s="20">
        <v>0</v>
      </c>
      <c r="S63" s="20">
        <v>16</v>
      </c>
      <c r="T63" s="20">
        <v>0</v>
      </c>
      <c r="U63" s="20">
        <v>0</v>
      </c>
      <c r="V63" s="20">
        <v>0</v>
      </c>
      <c r="W63" s="20">
        <v>2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16</v>
      </c>
      <c r="AD63" s="20">
        <v>0</v>
      </c>
      <c r="AE63" s="20">
        <v>0</v>
      </c>
      <c r="AF63" s="20">
        <v>0</v>
      </c>
      <c r="AG63" s="20">
        <v>1</v>
      </c>
      <c r="AH63" s="20">
        <v>0</v>
      </c>
      <c r="AI63" s="20">
        <v>35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f>SUM(C14:C63)</f>
        <v>184</v>
      </c>
      <c r="D64" s="9">
        <f t="shared" ref="D64:AJ64" si="0">SUM(D14:D63)</f>
        <v>142</v>
      </c>
      <c r="E64" s="9">
        <f t="shared" si="0"/>
        <v>598</v>
      </c>
      <c r="F64" s="9">
        <f t="shared" si="0"/>
        <v>190</v>
      </c>
      <c r="G64" s="9">
        <f t="shared" si="0"/>
        <v>4565</v>
      </c>
      <c r="H64" s="9">
        <f t="shared" si="0"/>
        <v>1380</v>
      </c>
      <c r="I64" s="9">
        <f t="shared" si="0"/>
        <v>4274</v>
      </c>
      <c r="J64" s="9">
        <f t="shared" si="0"/>
        <v>1312</v>
      </c>
      <c r="K64" s="9">
        <f t="shared" si="0"/>
        <v>385</v>
      </c>
      <c r="L64" s="9">
        <f t="shared" si="0"/>
        <v>112</v>
      </c>
      <c r="M64" s="9">
        <f t="shared" si="0"/>
        <v>922</v>
      </c>
      <c r="N64" s="9">
        <f t="shared" si="0"/>
        <v>293</v>
      </c>
      <c r="O64" s="9">
        <f t="shared" si="0"/>
        <v>528</v>
      </c>
      <c r="P64" s="9">
        <f t="shared" si="0"/>
        <v>186</v>
      </c>
      <c r="Q64" s="9">
        <f t="shared" si="0"/>
        <v>11456</v>
      </c>
      <c r="R64" s="9">
        <f t="shared" si="0"/>
        <v>3615</v>
      </c>
      <c r="S64" s="9">
        <f t="shared" si="0"/>
        <v>1113</v>
      </c>
      <c r="T64" s="9">
        <f t="shared" si="0"/>
        <v>56</v>
      </c>
      <c r="U64" s="9">
        <f t="shared" si="0"/>
        <v>6</v>
      </c>
      <c r="V64" s="9">
        <f t="shared" si="0"/>
        <v>0</v>
      </c>
      <c r="W64" s="9">
        <f t="shared" si="0"/>
        <v>255</v>
      </c>
      <c r="X64" s="9">
        <f t="shared" si="0"/>
        <v>23</v>
      </c>
      <c r="Y64" s="9">
        <f t="shared" si="0"/>
        <v>30</v>
      </c>
      <c r="Z64" s="9">
        <f t="shared" si="0"/>
        <v>0</v>
      </c>
      <c r="AA64" s="9">
        <f t="shared" si="0"/>
        <v>251</v>
      </c>
      <c r="AB64" s="9">
        <f t="shared" si="0"/>
        <v>30</v>
      </c>
      <c r="AC64" s="9">
        <f t="shared" si="0"/>
        <v>1285</v>
      </c>
      <c r="AD64" s="9">
        <f t="shared" si="0"/>
        <v>73</v>
      </c>
      <c r="AE64" s="9">
        <f t="shared" si="0"/>
        <v>40</v>
      </c>
      <c r="AF64" s="9">
        <f t="shared" si="0"/>
        <v>0</v>
      </c>
      <c r="AG64" s="9">
        <f t="shared" si="0"/>
        <v>708</v>
      </c>
      <c r="AH64" s="9">
        <f t="shared" si="0"/>
        <v>22</v>
      </c>
      <c r="AI64" s="9">
        <f t="shared" si="0"/>
        <v>3688</v>
      </c>
      <c r="AJ64" s="9">
        <f t="shared" si="0"/>
        <v>204</v>
      </c>
    </row>
    <row r="65" spans="3:3" x14ac:dyDescent="0.2">
      <c r="C65" s="58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104" t="s">
        <v>275</v>
      </c>
      <c r="D12" s="105"/>
      <c r="E12" s="105"/>
      <c r="F12" s="105"/>
      <c r="G12" s="105"/>
      <c r="H12" s="105"/>
      <c r="I12" s="105"/>
      <c r="J12" s="105"/>
    </row>
    <row r="13" spans="2:10" ht="72" thickBot="1" x14ac:dyDescent="0.25">
      <c r="C13" s="24" t="s">
        <v>193</v>
      </c>
      <c r="D13" s="39" t="s">
        <v>194</v>
      </c>
      <c r="E13" s="39" t="s">
        <v>195</v>
      </c>
      <c r="F13" s="39" t="s">
        <v>196</v>
      </c>
      <c r="G13" s="39" t="s">
        <v>197</v>
      </c>
      <c r="H13" s="24" t="s">
        <v>291</v>
      </c>
      <c r="I13" s="39" t="s">
        <v>276</v>
      </c>
      <c r="J13" s="39" t="s">
        <v>277</v>
      </c>
    </row>
    <row r="14" spans="2:10" ht="20.100000000000001" customHeight="1" thickBot="1" x14ac:dyDescent="0.25">
      <c r="B14" s="3" t="s">
        <v>198</v>
      </c>
      <c r="C14" s="19">
        <v>209</v>
      </c>
      <c r="D14" s="19">
        <v>89</v>
      </c>
      <c r="E14" s="19">
        <v>2</v>
      </c>
      <c r="F14" s="19">
        <v>118</v>
      </c>
      <c r="G14" s="19">
        <v>0</v>
      </c>
      <c r="H14" s="19">
        <v>0</v>
      </c>
      <c r="I14" s="19">
        <v>90</v>
      </c>
      <c r="J14" s="19">
        <v>119</v>
      </c>
    </row>
    <row r="15" spans="2:10" ht="20.100000000000001" customHeight="1" thickBot="1" x14ac:dyDescent="0.25">
      <c r="B15" s="4" t="s">
        <v>199</v>
      </c>
      <c r="C15" s="20">
        <v>423</v>
      </c>
      <c r="D15" s="20">
        <v>376</v>
      </c>
      <c r="E15" s="20">
        <v>4</v>
      </c>
      <c r="F15" s="20">
        <v>43</v>
      </c>
      <c r="G15" s="20">
        <v>0</v>
      </c>
      <c r="H15" s="20">
        <v>6</v>
      </c>
      <c r="I15" s="20">
        <v>384</v>
      </c>
      <c r="J15" s="20">
        <v>39</v>
      </c>
    </row>
    <row r="16" spans="2:10" ht="20.100000000000001" customHeight="1" thickBot="1" x14ac:dyDescent="0.25">
      <c r="B16" s="4" t="s">
        <v>200</v>
      </c>
      <c r="C16" s="20">
        <v>132</v>
      </c>
      <c r="D16" s="20">
        <v>117</v>
      </c>
      <c r="E16" s="20">
        <v>3</v>
      </c>
      <c r="F16" s="20">
        <v>12</v>
      </c>
      <c r="G16" s="20">
        <v>0</v>
      </c>
      <c r="H16" s="20">
        <v>0</v>
      </c>
      <c r="I16" s="20">
        <v>117</v>
      </c>
      <c r="J16" s="20">
        <v>15</v>
      </c>
    </row>
    <row r="17" spans="2:10" ht="20.100000000000001" customHeight="1" thickBot="1" x14ac:dyDescent="0.25">
      <c r="B17" s="4" t="s">
        <v>201</v>
      </c>
      <c r="C17" s="20">
        <v>342</v>
      </c>
      <c r="D17" s="20">
        <v>257</v>
      </c>
      <c r="E17" s="20">
        <v>0</v>
      </c>
      <c r="F17" s="20">
        <v>57</v>
      </c>
      <c r="G17" s="20">
        <v>28</v>
      </c>
      <c r="H17" s="20">
        <v>3</v>
      </c>
      <c r="I17" s="20">
        <v>269</v>
      </c>
      <c r="J17" s="20">
        <v>73</v>
      </c>
    </row>
    <row r="18" spans="2:10" ht="20.100000000000001" customHeight="1" thickBot="1" x14ac:dyDescent="0.25">
      <c r="B18" s="4" t="s">
        <v>202</v>
      </c>
      <c r="C18" s="20">
        <v>164</v>
      </c>
      <c r="D18" s="20">
        <v>106</v>
      </c>
      <c r="E18" s="20">
        <v>0</v>
      </c>
      <c r="F18" s="20">
        <v>58</v>
      </c>
      <c r="G18" s="20">
        <v>0</v>
      </c>
      <c r="H18" s="20">
        <v>0</v>
      </c>
      <c r="I18" s="20">
        <v>108</v>
      </c>
      <c r="J18" s="20">
        <v>56</v>
      </c>
    </row>
    <row r="19" spans="2:10" ht="20.100000000000001" customHeight="1" thickBot="1" x14ac:dyDescent="0.25">
      <c r="B19" s="4" t="s">
        <v>203</v>
      </c>
      <c r="C19" s="20">
        <v>104</v>
      </c>
      <c r="D19" s="20">
        <v>95</v>
      </c>
      <c r="E19" s="20">
        <v>2</v>
      </c>
      <c r="F19" s="20">
        <v>7</v>
      </c>
      <c r="G19" s="20">
        <v>0</v>
      </c>
      <c r="H19" s="20">
        <v>12</v>
      </c>
      <c r="I19" s="20">
        <v>92</v>
      </c>
      <c r="J19" s="20">
        <v>12</v>
      </c>
    </row>
    <row r="20" spans="2:10" ht="20.100000000000001" customHeight="1" thickBot="1" x14ac:dyDescent="0.25">
      <c r="B20" s="4" t="s">
        <v>204</v>
      </c>
      <c r="C20" s="20">
        <v>349</v>
      </c>
      <c r="D20" s="20">
        <v>215</v>
      </c>
      <c r="E20" s="20">
        <v>1</v>
      </c>
      <c r="F20" s="20">
        <v>132</v>
      </c>
      <c r="G20" s="20">
        <v>1</v>
      </c>
      <c r="H20" s="20">
        <v>0</v>
      </c>
      <c r="I20" s="20">
        <v>244</v>
      </c>
      <c r="J20" s="20">
        <v>105</v>
      </c>
    </row>
    <row r="21" spans="2:10" ht="20.100000000000001" customHeight="1" thickBot="1" x14ac:dyDescent="0.25">
      <c r="B21" s="4" t="s">
        <v>205</v>
      </c>
      <c r="C21" s="20">
        <v>402</v>
      </c>
      <c r="D21" s="20">
        <v>339</v>
      </c>
      <c r="E21" s="20">
        <v>3</v>
      </c>
      <c r="F21" s="20">
        <v>59</v>
      </c>
      <c r="G21" s="20">
        <v>1</v>
      </c>
      <c r="H21" s="20">
        <v>0</v>
      </c>
      <c r="I21" s="20">
        <v>353</v>
      </c>
      <c r="J21" s="20">
        <v>49</v>
      </c>
    </row>
    <row r="22" spans="2:10" ht="20.100000000000001" customHeight="1" thickBot="1" x14ac:dyDescent="0.25">
      <c r="B22" s="4" t="s">
        <v>206</v>
      </c>
      <c r="C22" s="20">
        <v>34</v>
      </c>
      <c r="D22" s="20">
        <v>23</v>
      </c>
      <c r="E22" s="20">
        <v>0</v>
      </c>
      <c r="F22" s="20">
        <v>11</v>
      </c>
      <c r="G22" s="20">
        <v>0</v>
      </c>
      <c r="H22" s="20">
        <v>0</v>
      </c>
      <c r="I22" s="20">
        <v>20</v>
      </c>
      <c r="J22" s="20">
        <v>14</v>
      </c>
    </row>
    <row r="23" spans="2:10" ht="20.100000000000001" customHeight="1" thickBot="1" x14ac:dyDescent="0.25">
      <c r="B23" s="4" t="s">
        <v>207</v>
      </c>
      <c r="C23" s="20">
        <v>11</v>
      </c>
      <c r="D23" s="20">
        <v>6</v>
      </c>
      <c r="E23" s="20">
        <v>0</v>
      </c>
      <c r="F23" s="20">
        <v>5</v>
      </c>
      <c r="G23" s="20">
        <v>0</v>
      </c>
      <c r="H23" s="20">
        <v>0</v>
      </c>
      <c r="I23" s="20">
        <v>7</v>
      </c>
      <c r="J23" s="20">
        <v>4</v>
      </c>
    </row>
    <row r="24" spans="2:10" ht="20.100000000000001" customHeight="1" thickBot="1" x14ac:dyDescent="0.25">
      <c r="B24" s="4" t="s">
        <v>208</v>
      </c>
      <c r="C24" s="20">
        <v>144</v>
      </c>
      <c r="D24" s="20">
        <v>83</v>
      </c>
      <c r="E24" s="20">
        <v>1</v>
      </c>
      <c r="F24" s="20">
        <v>60</v>
      </c>
      <c r="G24" s="20">
        <v>0</v>
      </c>
      <c r="H24" s="20">
        <v>0</v>
      </c>
      <c r="I24" s="20">
        <v>82</v>
      </c>
      <c r="J24" s="20">
        <v>62</v>
      </c>
    </row>
    <row r="25" spans="2:10" ht="20.100000000000001" customHeight="1" thickBot="1" x14ac:dyDescent="0.25">
      <c r="B25" s="4" t="s">
        <v>209</v>
      </c>
      <c r="C25" s="20">
        <v>143</v>
      </c>
      <c r="D25" s="20">
        <v>113</v>
      </c>
      <c r="E25" s="20">
        <v>0</v>
      </c>
      <c r="F25" s="20">
        <v>30</v>
      </c>
      <c r="G25" s="20">
        <v>0</v>
      </c>
      <c r="H25" s="20">
        <v>9</v>
      </c>
      <c r="I25" s="20">
        <v>112</v>
      </c>
      <c r="J25" s="20">
        <v>31</v>
      </c>
    </row>
    <row r="26" spans="2:10" ht="20.100000000000001" customHeight="1" thickBot="1" x14ac:dyDescent="0.25">
      <c r="B26" s="4" t="s">
        <v>210</v>
      </c>
      <c r="C26" s="20">
        <v>239</v>
      </c>
      <c r="D26" s="20">
        <v>135</v>
      </c>
      <c r="E26" s="20">
        <v>4</v>
      </c>
      <c r="F26" s="20">
        <v>98</v>
      </c>
      <c r="G26" s="20">
        <v>2</v>
      </c>
      <c r="H26" s="20">
        <v>4</v>
      </c>
      <c r="I26" s="20">
        <v>133</v>
      </c>
      <c r="J26" s="20">
        <v>106</v>
      </c>
    </row>
    <row r="27" spans="2:10" ht="20.100000000000001" customHeight="1" thickBot="1" x14ac:dyDescent="0.25">
      <c r="B27" s="4" t="s">
        <v>211</v>
      </c>
      <c r="C27" s="20">
        <v>268</v>
      </c>
      <c r="D27" s="20">
        <v>211</v>
      </c>
      <c r="E27" s="20">
        <v>1</v>
      </c>
      <c r="F27" s="20">
        <v>56</v>
      </c>
      <c r="G27" s="20">
        <v>0</v>
      </c>
      <c r="H27" s="20">
        <v>2</v>
      </c>
      <c r="I27" s="20">
        <v>219</v>
      </c>
      <c r="J27" s="20">
        <v>49</v>
      </c>
    </row>
    <row r="28" spans="2:10" ht="20.100000000000001" customHeight="1" thickBot="1" x14ac:dyDescent="0.25">
      <c r="B28" s="4" t="s">
        <v>212</v>
      </c>
      <c r="C28" s="20">
        <v>197</v>
      </c>
      <c r="D28" s="20">
        <v>161</v>
      </c>
      <c r="E28" s="20">
        <v>6</v>
      </c>
      <c r="F28" s="20">
        <v>27</v>
      </c>
      <c r="G28" s="20">
        <v>3</v>
      </c>
      <c r="H28" s="20">
        <v>0</v>
      </c>
      <c r="I28" s="20">
        <v>162</v>
      </c>
      <c r="J28" s="20">
        <v>35</v>
      </c>
    </row>
    <row r="29" spans="2:10" ht="20.100000000000001" customHeight="1" thickBot="1" x14ac:dyDescent="0.25">
      <c r="B29" s="5" t="s">
        <v>213</v>
      </c>
      <c r="C29" s="31">
        <v>98</v>
      </c>
      <c r="D29" s="31">
        <v>78</v>
      </c>
      <c r="E29" s="31">
        <v>9</v>
      </c>
      <c r="F29" s="31">
        <v>10</v>
      </c>
      <c r="G29" s="31">
        <v>1</v>
      </c>
      <c r="H29" s="31">
        <v>0</v>
      </c>
      <c r="I29" s="31">
        <v>70</v>
      </c>
      <c r="J29" s="31">
        <v>28</v>
      </c>
    </row>
    <row r="30" spans="2:10" ht="20.100000000000001" customHeight="1" thickBot="1" x14ac:dyDescent="0.25">
      <c r="B30" s="6" t="s">
        <v>214</v>
      </c>
      <c r="C30" s="33">
        <v>33</v>
      </c>
      <c r="D30" s="33">
        <v>25</v>
      </c>
      <c r="E30" s="33">
        <v>0</v>
      </c>
      <c r="F30" s="33">
        <v>8</v>
      </c>
      <c r="G30" s="33">
        <v>0</v>
      </c>
      <c r="H30" s="33">
        <v>0</v>
      </c>
      <c r="I30" s="33">
        <v>24</v>
      </c>
      <c r="J30" s="33">
        <v>9</v>
      </c>
    </row>
    <row r="31" spans="2:10" ht="20.100000000000001" customHeight="1" thickBot="1" x14ac:dyDescent="0.25">
      <c r="B31" s="4" t="s">
        <v>215</v>
      </c>
      <c r="C31" s="33">
        <v>69</v>
      </c>
      <c r="D31" s="33">
        <v>44</v>
      </c>
      <c r="E31" s="33">
        <v>4</v>
      </c>
      <c r="F31" s="33">
        <v>21</v>
      </c>
      <c r="G31" s="33">
        <v>0</v>
      </c>
      <c r="H31" s="33">
        <v>0</v>
      </c>
      <c r="I31" s="33">
        <v>46</v>
      </c>
      <c r="J31" s="33">
        <v>23</v>
      </c>
    </row>
    <row r="32" spans="2:10" ht="20.100000000000001" customHeight="1" thickBot="1" x14ac:dyDescent="0.25">
      <c r="B32" s="4" t="s">
        <v>216</v>
      </c>
      <c r="C32" s="32">
        <v>63</v>
      </c>
      <c r="D32" s="32">
        <v>48</v>
      </c>
      <c r="E32" s="32">
        <v>9</v>
      </c>
      <c r="F32" s="32">
        <v>6</v>
      </c>
      <c r="G32" s="32">
        <v>0</v>
      </c>
      <c r="H32" s="32">
        <v>2</v>
      </c>
      <c r="I32" s="32">
        <v>46</v>
      </c>
      <c r="J32" s="32">
        <v>17</v>
      </c>
    </row>
    <row r="33" spans="2:10" ht="20.100000000000001" customHeight="1" thickBot="1" x14ac:dyDescent="0.25">
      <c r="B33" s="4" t="s">
        <v>217</v>
      </c>
      <c r="C33" s="20">
        <v>31</v>
      </c>
      <c r="D33" s="20">
        <v>21</v>
      </c>
      <c r="E33" s="20">
        <v>0</v>
      </c>
      <c r="F33" s="20">
        <v>10</v>
      </c>
      <c r="G33" s="20">
        <v>0</v>
      </c>
      <c r="H33" s="20">
        <v>0</v>
      </c>
      <c r="I33" s="20">
        <v>24</v>
      </c>
      <c r="J33" s="20">
        <v>7</v>
      </c>
    </row>
    <row r="34" spans="2:10" ht="20.100000000000001" customHeight="1" thickBot="1" x14ac:dyDescent="0.25">
      <c r="B34" s="4" t="s">
        <v>218</v>
      </c>
      <c r="C34" s="20">
        <v>22</v>
      </c>
      <c r="D34" s="20">
        <v>14</v>
      </c>
      <c r="E34" s="20">
        <v>0</v>
      </c>
      <c r="F34" s="20">
        <v>8</v>
      </c>
      <c r="G34" s="20">
        <v>0</v>
      </c>
      <c r="H34" s="20">
        <v>0</v>
      </c>
      <c r="I34" s="20">
        <v>15</v>
      </c>
      <c r="J34" s="20">
        <v>7</v>
      </c>
    </row>
    <row r="35" spans="2:10" ht="20.100000000000001" customHeight="1" thickBot="1" x14ac:dyDescent="0.25">
      <c r="B35" s="4" t="s">
        <v>219</v>
      </c>
      <c r="C35" s="20">
        <v>16</v>
      </c>
      <c r="D35" s="20">
        <v>11</v>
      </c>
      <c r="E35" s="20">
        <v>0</v>
      </c>
      <c r="F35" s="20">
        <v>5</v>
      </c>
      <c r="G35" s="20">
        <v>0</v>
      </c>
      <c r="H35" s="20">
        <v>0</v>
      </c>
      <c r="I35" s="20">
        <v>12</v>
      </c>
      <c r="J35" s="20">
        <v>4</v>
      </c>
    </row>
    <row r="36" spans="2:10" ht="20.100000000000001" customHeight="1" thickBot="1" x14ac:dyDescent="0.25">
      <c r="B36" s="4" t="s">
        <v>220</v>
      </c>
      <c r="C36" s="20">
        <v>20</v>
      </c>
      <c r="D36" s="20">
        <v>9</v>
      </c>
      <c r="E36" s="20">
        <v>0</v>
      </c>
      <c r="F36" s="20">
        <v>11</v>
      </c>
      <c r="G36" s="20">
        <v>0</v>
      </c>
      <c r="H36" s="20">
        <v>0</v>
      </c>
      <c r="I36" s="20">
        <v>12</v>
      </c>
      <c r="J36" s="20">
        <v>8</v>
      </c>
    </row>
    <row r="37" spans="2:10" ht="20.100000000000001" customHeight="1" thickBot="1" x14ac:dyDescent="0.25">
      <c r="B37" s="4" t="s">
        <v>221</v>
      </c>
      <c r="C37" s="20">
        <v>95</v>
      </c>
      <c r="D37" s="20">
        <v>67</v>
      </c>
      <c r="E37" s="20">
        <v>2</v>
      </c>
      <c r="F37" s="20">
        <v>26</v>
      </c>
      <c r="G37" s="20">
        <v>0</v>
      </c>
      <c r="H37" s="20">
        <v>0</v>
      </c>
      <c r="I37" s="20">
        <v>68</v>
      </c>
      <c r="J37" s="20">
        <v>27</v>
      </c>
    </row>
    <row r="38" spans="2:10" ht="20.100000000000001" customHeight="1" thickBot="1" x14ac:dyDescent="0.25">
      <c r="B38" s="4" t="s">
        <v>222</v>
      </c>
      <c r="C38" s="20">
        <v>25</v>
      </c>
      <c r="D38" s="20">
        <v>24</v>
      </c>
      <c r="E38" s="20">
        <v>0</v>
      </c>
      <c r="F38" s="20">
        <v>1</v>
      </c>
      <c r="G38" s="20">
        <v>0</v>
      </c>
      <c r="H38" s="20">
        <v>0</v>
      </c>
      <c r="I38" s="20">
        <v>23</v>
      </c>
      <c r="J38" s="20">
        <v>2</v>
      </c>
    </row>
    <row r="39" spans="2:10" ht="20.100000000000001" customHeight="1" thickBot="1" x14ac:dyDescent="0.25">
      <c r="B39" s="4" t="s">
        <v>223</v>
      </c>
      <c r="C39" s="20">
        <v>86</v>
      </c>
      <c r="D39" s="20">
        <v>52</v>
      </c>
      <c r="E39" s="20">
        <v>0</v>
      </c>
      <c r="F39" s="20">
        <v>34</v>
      </c>
      <c r="G39" s="20">
        <v>0</v>
      </c>
      <c r="H39" s="20">
        <v>0</v>
      </c>
      <c r="I39" s="20">
        <v>57</v>
      </c>
      <c r="J39" s="20">
        <v>29</v>
      </c>
    </row>
    <row r="40" spans="2:10" ht="20.100000000000001" customHeight="1" thickBot="1" x14ac:dyDescent="0.25">
      <c r="B40" s="4" t="s">
        <v>224</v>
      </c>
      <c r="C40" s="20">
        <v>96</v>
      </c>
      <c r="D40" s="20">
        <v>61</v>
      </c>
      <c r="E40" s="20">
        <v>10</v>
      </c>
      <c r="F40" s="20">
        <v>21</v>
      </c>
      <c r="G40" s="20">
        <v>4</v>
      </c>
      <c r="H40" s="20">
        <v>0</v>
      </c>
      <c r="I40" s="20">
        <v>72</v>
      </c>
      <c r="J40" s="20">
        <v>24</v>
      </c>
    </row>
    <row r="41" spans="2:10" ht="20.100000000000001" customHeight="1" thickBot="1" x14ac:dyDescent="0.25">
      <c r="B41" s="4" t="s">
        <v>225</v>
      </c>
      <c r="C41" s="20">
        <v>33</v>
      </c>
      <c r="D41" s="20">
        <v>14</v>
      </c>
      <c r="E41" s="20">
        <v>0</v>
      </c>
      <c r="F41" s="20">
        <v>19</v>
      </c>
      <c r="G41" s="20">
        <v>0</v>
      </c>
      <c r="H41" s="20">
        <v>0</v>
      </c>
      <c r="I41" s="20">
        <v>14</v>
      </c>
      <c r="J41" s="20">
        <v>19</v>
      </c>
    </row>
    <row r="42" spans="2:10" ht="20.100000000000001" customHeight="1" thickBot="1" x14ac:dyDescent="0.25">
      <c r="B42" s="4" t="s">
        <v>226</v>
      </c>
      <c r="C42" s="20">
        <v>48</v>
      </c>
      <c r="D42" s="20">
        <v>27</v>
      </c>
      <c r="E42" s="20">
        <v>0</v>
      </c>
      <c r="F42" s="20">
        <v>21</v>
      </c>
      <c r="G42" s="20">
        <v>0</v>
      </c>
      <c r="H42" s="20">
        <v>0</v>
      </c>
      <c r="I42" s="20">
        <v>31</v>
      </c>
      <c r="J42" s="20">
        <v>17</v>
      </c>
    </row>
    <row r="43" spans="2:10" ht="20.100000000000001" customHeight="1" thickBot="1" x14ac:dyDescent="0.25">
      <c r="B43" s="4" t="s">
        <v>227</v>
      </c>
      <c r="C43" s="20">
        <v>99</v>
      </c>
      <c r="D43" s="20">
        <v>71</v>
      </c>
      <c r="E43" s="20">
        <v>1</v>
      </c>
      <c r="F43" s="20">
        <v>27</v>
      </c>
      <c r="G43" s="20">
        <v>0</v>
      </c>
      <c r="H43" s="20">
        <v>0</v>
      </c>
      <c r="I43" s="20">
        <v>68</v>
      </c>
      <c r="J43" s="20">
        <v>31</v>
      </c>
    </row>
    <row r="44" spans="2:10" ht="20.100000000000001" customHeight="1" thickBot="1" x14ac:dyDescent="0.25">
      <c r="B44" s="4" t="s">
        <v>228</v>
      </c>
      <c r="C44" s="20">
        <v>921</v>
      </c>
      <c r="D44" s="20">
        <v>557</v>
      </c>
      <c r="E44" s="20">
        <v>11</v>
      </c>
      <c r="F44" s="20">
        <v>322</v>
      </c>
      <c r="G44" s="20">
        <v>31</v>
      </c>
      <c r="H44" s="20">
        <v>2</v>
      </c>
      <c r="I44" s="20">
        <v>540</v>
      </c>
      <c r="J44" s="20">
        <v>381</v>
      </c>
    </row>
    <row r="45" spans="2:10" ht="20.100000000000001" customHeight="1" thickBot="1" x14ac:dyDescent="0.25">
      <c r="B45" s="4" t="s">
        <v>229</v>
      </c>
      <c r="C45" s="20">
        <v>117</v>
      </c>
      <c r="D45" s="20">
        <v>66</v>
      </c>
      <c r="E45" s="20">
        <v>0</v>
      </c>
      <c r="F45" s="20">
        <v>51</v>
      </c>
      <c r="G45" s="20">
        <v>0</v>
      </c>
      <c r="H45" s="20">
        <v>0</v>
      </c>
      <c r="I45" s="20">
        <v>72</v>
      </c>
      <c r="J45" s="20">
        <v>45</v>
      </c>
    </row>
    <row r="46" spans="2:10" ht="20.100000000000001" customHeight="1" thickBot="1" x14ac:dyDescent="0.25">
      <c r="B46" s="4" t="s">
        <v>230</v>
      </c>
      <c r="C46" s="20">
        <v>74</v>
      </c>
      <c r="D46" s="20">
        <v>40</v>
      </c>
      <c r="E46" s="20">
        <v>1</v>
      </c>
      <c r="F46" s="20">
        <v>33</v>
      </c>
      <c r="G46" s="20">
        <v>0</v>
      </c>
      <c r="H46" s="20">
        <v>0</v>
      </c>
      <c r="I46" s="20">
        <v>36</v>
      </c>
      <c r="J46" s="20">
        <v>38</v>
      </c>
    </row>
    <row r="47" spans="2:10" ht="20.100000000000001" customHeight="1" thickBot="1" x14ac:dyDescent="0.25">
      <c r="B47" s="4" t="s">
        <v>231</v>
      </c>
      <c r="C47" s="20">
        <v>187</v>
      </c>
      <c r="D47" s="20">
        <v>111</v>
      </c>
      <c r="E47" s="20">
        <v>0</v>
      </c>
      <c r="F47" s="20">
        <v>76</v>
      </c>
      <c r="G47" s="20">
        <v>0</v>
      </c>
      <c r="H47" s="20">
        <v>0</v>
      </c>
      <c r="I47" s="20">
        <v>104</v>
      </c>
      <c r="J47" s="20">
        <v>83</v>
      </c>
    </row>
    <row r="48" spans="2:10" ht="20.100000000000001" customHeight="1" thickBot="1" x14ac:dyDescent="0.25">
      <c r="B48" s="4" t="s">
        <v>232</v>
      </c>
      <c r="C48" s="20">
        <v>521</v>
      </c>
      <c r="D48" s="20">
        <v>318</v>
      </c>
      <c r="E48" s="20">
        <v>8</v>
      </c>
      <c r="F48" s="20">
        <v>193</v>
      </c>
      <c r="G48" s="20">
        <v>2</v>
      </c>
      <c r="H48" s="20">
        <v>9</v>
      </c>
      <c r="I48" s="20">
        <v>345</v>
      </c>
      <c r="J48" s="20">
        <v>176</v>
      </c>
    </row>
    <row r="49" spans="2:10" ht="20.100000000000001" customHeight="1" thickBot="1" x14ac:dyDescent="0.25">
      <c r="B49" s="4" t="s">
        <v>233</v>
      </c>
      <c r="C49" s="20">
        <v>100</v>
      </c>
      <c r="D49" s="20">
        <v>53</v>
      </c>
      <c r="E49" s="20">
        <v>0</v>
      </c>
      <c r="F49" s="20">
        <v>47</v>
      </c>
      <c r="G49" s="20">
        <v>0</v>
      </c>
      <c r="H49" s="20">
        <v>0</v>
      </c>
      <c r="I49" s="20">
        <v>49</v>
      </c>
      <c r="J49" s="20">
        <v>51</v>
      </c>
    </row>
    <row r="50" spans="2:10" ht="20.100000000000001" customHeight="1" thickBot="1" x14ac:dyDescent="0.25">
      <c r="B50" s="4" t="s">
        <v>234</v>
      </c>
      <c r="C50" s="20">
        <v>619</v>
      </c>
      <c r="D50" s="20">
        <v>378</v>
      </c>
      <c r="E50" s="20">
        <v>4</v>
      </c>
      <c r="F50" s="20">
        <v>236</v>
      </c>
      <c r="G50" s="20">
        <v>1</v>
      </c>
      <c r="H50" s="20">
        <v>7</v>
      </c>
      <c r="I50" s="20">
        <v>403</v>
      </c>
      <c r="J50" s="20">
        <v>216</v>
      </c>
    </row>
    <row r="51" spans="2:10" ht="20.100000000000001" customHeight="1" thickBot="1" x14ac:dyDescent="0.25">
      <c r="B51" s="4" t="s">
        <v>235</v>
      </c>
      <c r="C51" s="20">
        <v>154</v>
      </c>
      <c r="D51" s="20">
        <v>130</v>
      </c>
      <c r="E51" s="20">
        <v>1</v>
      </c>
      <c r="F51" s="20">
        <v>23</v>
      </c>
      <c r="G51" s="20">
        <v>0</v>
      </c>
      <c r="H51" s="20">
        <v>4</v>
      </c>
      <c r="I51" s="20">
        <v>137</v>
      </c>
      <c r="J51" s="20">
        <v>17</v>
      </c>
    </row>
    <row r="52" spans="2:10" ht="20.100000000000001" customHeight="1" thickBot="1" x14ac:dyDescent="0.25">
      <c r="B52" s="4" t="s">
        <v>236</v>
      </c>
      <c r="C52" s="20">
        <v>53</v>
      </c>
      <c r="D52" s="20">
        <v>46</v>
      </c>
      <c r="E52" s="20">
        <v>0</v>
      </c>
      <c r="F52" s="20">
        <v>7</v>
      </c>
      <c r="G52" s="20">
        <v>0</v>
      </c>
      <c r="H52" s="20">
        <v>0</v>
      </c>
      <c r="I52" s="20">
        <v>45</v>
      </c>
      <c r="J52" s="20">
        <v>8</v>
      </c>
    </row>
    <row r="53" spans="2:10" ht="20.100000000000001" customHeight="1" thickBot="1" x14ac:dyDescent="0.25">
      <c r="B53" s="4" t="s">
        <v>237</v>
      </c>
      <c r="C53" s="20">
        <v>253</v>
      </c>
      <c r="D53" s="20">
        <v>211</v>
      </c>
      <c r="E53" s="20">
        <v>1</v>
      </c>
      <c r="F53" s="20">
        <v>41</v>
      </c>
      <c r="G53" s="20">
        <v>0</v>
      </c>
      <c r="H53" s="20">
        <v>6</v>
      </c>
      <c r="I53" s="20">
        <v>220</v>
      </c>
      <c r="J53" s="20">
        <v>33</v>
      </c>
    </row>
    <row r="54" spans="2:10" ht="20.100000000000001" customHeight="1" thickBot="1" x14ac:dyDescent="0.25">
      <c r="B54" s="4" t="s">
        <v>238</v>
      </c>
      <c r="C54" s="20">
        <v>53</v>
      </c>
      <c r="D54" s="20">
        <v>38</v>
      </c>
      <c r="E54" s="20">
        <v>0</v>
      </c>
      <c r="F54" s="20">
        <v>15</v>
      </c>
      <c r="G54" s="20">
        <v>0</v>
      </c>
      <c r="H54" s="20">
        <v>0</v>
      </c>
      <c r="I54" s="20">
        <v>44</v>
      </c>
      <c r="J54" s="20">
        <v>9</v>
      </c>
    </row>
    <row r="55" spans="2:10" ht="20.100000000000001" customHeight="1" thickBot="1" x14ac:dyDescent="0.25">
      <c r="B55" s="4" t="s">
        <v>239</v>
      </c>
      <c r="C55" s="20">
        <v>52</v>
      </c>
      <c r="D55" s="20">
        <v>39</v>
      </c>
      <c r="E55" s="20">
        <v>0</v>
      </c>
      <c r="F55" s="20">
        <v>13</v>
      </c>
      <c r="G55" s="20">
        <v>0</v>
      </c>
      <c r="H55" s="20">
        <v>0</v>
      </c>
      <c r="I55" s="20">
        <v>39</v>
      </c>
      <c r="J55" s="20">
        <v>13</v>
      </c>
    </row>
    <row r="56" spans="2:10" ht="20.100000000000001" customHeight="1" thickBot="1" x14ac:dyDescent="0.25">
      <c r="B56" s="4" t="s">
        <v>240</v>
      </c>
      <c r="C56" s="20">
        <v>167</v>
      </c>
      <c r="D56" s="20">
        <v>127</v>
      </c>
      <c r="E56" s="20">
        <v>0</v>
      </c>
      <c r="F56" s="20">
        <v>40</v>
      </c>
      <c r="G56" s="20">
        <v>0</v>
      </c>
      <c r="H56" s="20">
        <v>0</v>
      </c>
      <c r="I56" s="20">
        <v>132</v>
      </c>
      <c r="J56" s="20">
        <v>35</v>
      </c>
    </row>
    <row r="57" spans="2:10" ht="20.100000000000001" customHeight="1" thickBot="1" x14ac:dyDescent="0.25">
      <c r="B57" s="4" t="s">
        <v>241</v>
      </c>
      <c r="C57" s="20">
        <v>1520</v>
      </c>
      <c r="D57" s="20">
        <v>857</v>
      </c>
      <c r="E57" s="20">
        <v>9</v>
      </c>
      <c r="F57" s="20">
        <v>635</v>
      </c>
      <c r="G57" s="20">
        <v>19</v>
      </c>
      <c r="H57" s="20">
        <v>4</v>
      </c>
      <c r="I57" s="20">
        <v>865</v>
      </c>
      <c r="J57" s="20">
        <v>655</v>
      </c>
    </row>
    <row r="58" spans="2:10" ht="20.100000000000001" customHeight="1" thickBot="1" x14ac:dyDescent="0.25">
      <c r="B58" s="4" t="s">
        <v>242</v>
      </c>
      <c r="C58" s="20">
        <v>365</v>
      </c>
      <c r="D58" s="20">
        <v>253</v>
      </c>
      <c r="E58" s="20">
        <v>1</v>
      </c>
      <c r="F58" s="20">
        <v>111</v>
      </c>
      <c r="G58" s="20">
        <v>0</v>
      </c>
      <c r="H58" s="20">
        <v>3</v>
      </c>
      <c r="I58" s="20">
        <v>234</v>
      </c>
      <c r="J58" s="20">
        <v>131</v>
      </c>
    </row>
    <row r="59" spans="2:10" ht="20.100000000000001" customHeight="1" thickBot="1" x14ac:dyDescent="0.25">
      <c r="B59" s="4" t="s">
        <v>243</v>
      </c>
      <c r="C59" s="20">
        <v>98</v>
      </c>
      <c r="D59" s="20">
        <v>51</v>
      </c>
      <c r="E59" s="20">
        <v>2</v>
      </c>
      <c r="F59" s="20">
        <v>40</v>
      </c>
      <c r="G59" s="20">
        <v>5</v>
      </c>
      <c r="H59" s="20">
        <v>0</v>
      </c>
      <c r="I59" s="20">
        <v>54</v>
      </c>
      <c r="J59" s="20">
        <v>44</v>
      </c>
    </row>
    <row r="60" spans="2:10" ht="20.100000000000001" customHeight="1" thickBot="1" x14ac:dyDescent="0.25">
      <c r="B60" s="4" t="s">
        <v>244</v>
      </c>
      <c r="C60" s="20">
        <v>36</v>
      </c>
      <c r="D60" s="20">
        <v>16</v>
      </c>
      <c r="E60" s="20">
        <v>0</v>
      </c>
      <c r="F60" s="20">
        <v>20</v>
      </c>
      <c r="G60" s="20">
        <v>0</v>
      </c>
      <c r="H60" s="20">
        <v>0</v>
      </c>
      <c r="I60" s="20">
        <v>10</v>
      </c>
      <c r="J60" s="20">
        <v>26</v>
      </c>
    </row>
    <row r="61" spans="2:10" ht="20.100000000000001" customHeight="1" thickBot="1" x14ac:dyDescent="0.25">
      <c r="B61" s="4" t="s">
        <v>270</v>
      </c>
      <c r="C61" s="20">
        <v>48</v>
      </c>
      <c r="D61" s="20">
        <v>31</v>
      </c>
      <c r="E61" s="20">
        <v>1</v>
      </c>
      <c r="F61" s="20">
        <v>16</v>
      </c>
      <c r="G61" s="20">
        <v>0</v>
      </c>
      <c r="H61" s="20">
        <v>0</v>
      </c>
      <c r="I61" s="20">
        <v>26</v>
      </c>
      <c r="J61" s="20">
        <v>22</v>
      </c>
    </row>
    <row r="62" spans="2:10" ht="20.100000000000001" customHeight="1" thickBot="1" x14ac:dyDescent="0.25">
      <c r="B62" s="4" t="s">
        <v>246</v>
      </c>
      <c r="C62" s="20">
        <v>97</v>
      </c>
      <c r="D62" s="20">
        <v>62</v>
      </c>
      <c r="E62" s="20">
        <v>1</v>
      </c>
      <c r="F62" s="20">
        <v>27</v>
      </c>
      <c r="G62" s="20">
        <v>7</v>
      </c>
      <c r="H62" s="20">
        <v>2</v>
      </c>
      <c r="I62" s="20">
        <v>60</v>
      </c>
      <c r="J62" s="20">
        <v>37</v>
      </c>
    </row>
    <row r="63" spans="2:10" ht="20.100000000000001" customHeight="1" thickBot="1" x14ac:dyDescent="0.25">
      <c r="B63" s="4" t="s">
        <v>247</v>
      </c>
      <c r="C63" s="20">
        <v>74</v>
      </c>
      <c r="D63" s="20">
        <v>46</v>
      </c>
      <c r="E63" s="20">
        <v>2</v>
      </c>
      <c r="F63" s="20">
        <v>25</v>
      </c>
      <c r="G63" s="20">
        <v>1</v>
      </c>
      <c r="H63" s="20">
        <v>6</v>
      </c>
      <c r="I63" s="20">
        <v>48</v>
      </c>
      <c r="J63" s="20">
        <v>26</v>
      </c>
    </row>
    <row r="64" spans="2:10" ht="20.100000000000001" customHeight="1" thickBot="1" x14ac:dyDescent="0.25">
      <c r="B64" s="7" t="s">
        <v>22</v>
      </c>
      <c r="C64" s="9">
        <f>SUM(C14:C63)</f>
        <v>9504</v>
      </c>
      <c r="D64" s="9">
        <f t="shared" ref="D64:J64" si="0">SUM(D14:D63)</f>
        <v>6322</v>
      </c>
      <c r="E64" s="9">
        <f t="shared" si="0"/>
        <v>104</v>
      </c>
      <c r="F64" s="9">
        <f t="shared" si="0"/>
        <v>2972</v>
      </c>
      <c r="G64" s="9">
        <f t="shared" si="0"/>
        <v>106</v>
      </c>
      <c r="H64" s="9">
        <f>SUM(H14:H63)</f>
        <v>81</v>
      </c>
      <c r="I64" s="9">
        <f t="shared" si="0"/>
        <v>6437</v>
      </c>
      <c r="J64" s="9">
        <f t="shared" si="0"/>
        <v>3067</v>
      </c>
    </row>
    <row r="66" spans="2:6" x14ac:dyDescent="0.2">
      <c r="C66" s="58"/>
    </row>
    <row r="67" spans="2:6" ht="14.25" customHeight="1" x14ac:dyDescent="0.2">
      <c r="B67" s="106" t="s">
        <v>292</v>
      </c>
      <c r="C67" s="106"/>
      <c r="D67" s="106"/>
      <c r="E67" s="106"/>
      <c r="F67" s="106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104" t="s">
        <v>264</v>
      </c>
      <c r="C9" s="105"/>
    </row>
    <row r="10" spans="2:3" ht="20.100000000000001" customHeight="1" thickBot="1" x14ac:dyDescent="0.25">
      <c r="B10" s="3" t="s">
        <v>198</v>
      </c>
      <c r="C10" s="19">
        <v>150</v>
      </c>
    </row>
    <row r="11" spans="2:3" ht="20.100000000000001" customHeight="1" thickBot="1" x14ac:dyDescent="0.25">
      <c r="B11" s="4" t="s">
        <v>199</v>
      </c>
      <c r="C11" s="20">
        <v>211</v>
      </c>
    </row>
    <row r="12" spans="2:3" ht="20.100000000000001" customHeight="1" thickBot="1" x14ac:dyDescent="0.25">
      <c r="B12" s="4" t="s">
        <v>200</v>
      </c>
      <c r="C12" s="20">
        <v>132</v>
      </c>
    </row>
    <row r="13" spans="2:3" ht="20.100000000000001" customHeight="1" thickBot="1" x14ac:dyDescent="0.25">
      <c r="B13" s="4" t="s">
        <v>201</v>
      </c>
      <c r="C13" s="20">
        <v>145</v>
      </c>
    </row>
    <row r="14" spans="2:3" ht="20.100000000000001" customHeight="1" thickBot="1" x14ac:dyDescent="0.25">
      <c r="B14" s="4" t="s">
        <v>202</v>
      </c>
      <c r="C14" s="20">
        <v>104</v>
      </c>
    </row>
    <row r="15" spans="2:3" ht="20.100000000000001" customHeight="1" thickBot="1" x14ac:dyDescent="0.25">
      <c r="B15" s="4" t="s">
        <v>203</v>
      </c>
      <c r="C15" s="20">
        <v>55</v>
      </c>
    </row>
    <row r="16" spans="2:3" ht="20.100000000000001" customHeight="1" thickBot="1" x14ac:dyDescent="0.25">
      <c r="B16" s="4" t="s">
        <v>204</v>
      </c>
      <c r="C16" s="20">
        <v>111</v>
      </c>
    </row>
    <row r="17" spans="2:3" ht="20.100000000000001" customHeight="1" thickBot="1" x14ac:dyDescent="0.25">
      <c r="B17" s="4" t="s">
        <v>205</v>
      </c>
      <c r="C17" s="20">
        <v>141</v>
      </c>
    </row>
    <row r="18" spans="2:3" ht="20.100000000000001" customHeight="1" thickBot="1" x14ac:dyDescent="0.25">
      <c r="B18" s="4" t="s">
        <v>206</v>
      </c>
      <c r="C18" s="20">
        <v>28</v>
      </c>
    </row>
    <row r="19" spans="2:3" ht="20.100000000000001" customHeight="1" thickBot="1" x14ac:dyDescent="0.25">
      <c r="B19" s="4" t="s">
        <v>207</v>
      </c>
      <c r="C19" s="20">
        <v>10</v>
      </c>
    </row>
    <row r="20" spans="2:3" ht="20.100000000000001" customHeight="1" thickBot="1" x14ac:dyDescent="0.25">
      <c r="B20" s="4" t="s">
        <v>208</v>
      </c>
      <c r="C20" s="20">
        <v>80</v>
      </c>
    </row>
    <row r="21" spans="2:3" ht="20.100000000000001" customHeight="1" thickBot="1" x14ac:dyDescent="0.25">
      <c r="B21" s="4" t="s">
        <v>209</v>
      </c>
      <c r="C21" s="20">
        <v>83</v>
      </c>
    </row>
    <row r="22" spans="2:3" ht="20.100000000000001" customHeight="1" thickBot="1" x14ac:dyDescent="0.25">
      <c r="B22" s="4" t="s">
        <v>210</v>
      </c>
      <c r="C22" s="20">
        <v>199</v>
      </c>
    </row>
    <row r="23" spans="2:3" ht="20.100000000000001" customHeight="1" thickBot="1" x14ac:dyDescent="0.25">
      <c r="B23" s="4" t="s">
        <v>211</v>
      </c>
      <c r="C23" s="20">
        <v>290</v>
      </c>
    </row>
    <row r="24" spans="2:3" ht="20.100000000000001" customHeight="1" thickBot="1" x14ac:dyDescent="0.25">
      <c r="B24" s="4" t="s">
        <v>212</v>
      </c>
      <c r="C24" s="20">
        <v>199</v>
      </c>
    </row>
    <row r="25" spans="2:3" ht="20.100000000000001" customHeight="1" thickBot="1" x14ac:dyDescent="0.25">
      <c r="B25" s="5" t="s">
        <v>213</v>
      </c>
      <c r="C25" s="31">
        <v>47</v>
      </c>
    </row>
    <row r="26" spans="2:3" ht="20.100000000000001" customHeight="1" thickBot="1" x14ac:dyDescent="0.25">
      <c r="B26" s="6" t="s">
        <v>214</v>
      </c>
      <c r="C26" s="33">
        <v>3</v>
      </c>
    </row>
    <row r="27" spans="2:3" ht="20.100000000000001" customHeight="1" thickBot="1" x14ac:dyDescent="0.25">
      <c r="B27" s="4" t="s">
        <v>215</v>
      </c>
      <c r="C27" s="33">
        <v>36</v>
      </c>
    </row>
    <row r="28" spans="2:3" ht="20.100000000000001" customHeight="1" thickBot="1" x14ac:dyDescent="0.25">
      <c r="B28" s="4" t="s">
        <v>216</v>
      </c>
      <c r="C28" s="32">
        <v>31</v>
      </c>
    </row>
    <row r="29" spans="2:3" ht="20.100000000000001" customHeight="1" thickBot="1" x14ac:dyDescent="0.25">
      <c r="B29" s="4" t="s">
        <v>217</v>
      </c>
      <c r="C29" s="20">
        <v>9</v>
      </c>
    </row>
    <row r="30" spans="2:3" ht="20.100000000000001" customHeight="1" thickBot="1" x14ac:dyDescent="0.25">
      <c r="B30" s="4" t="s">
        <v>218</v>
      </c>
      <c r="C30" s="20">
        <v>6</v>
      </c>
    </row>
    <row r="31" spans="2:3" ht="20.100000000000001" customHeight="1" thickBot="1" x14ac:dyDescent="0.25">
      <c r="B31" s="4" t="s">
        <v>219</v>
      </c>
      <c r="C31" s="20">
        <v>14</v>
      </c>
    </row>
    <row r="32" spans="2:3" ht="20.100000000000001" customHeight="1" thickBot="1" x14ac:dyDescent="0.25">
      <c r="B32" s="4" t="s">
        <v>220</v>
      </c>
      <c r="C32" s="20">
        <v>6</v>
      </c>
    </row>
    <row r="33" spans="2:3" ht="20.100000000000001" customHeight="1" thickBot="1" x14ac:dyDescent="0.25">
      <c r="B33" s="4" t="s">
        <v>221</v>
      </c>
      <c r="C33" s="20">
        <v>11</v>
      </c>
    </row>
    <row r="34" spans="2:3" ht="20.100000000000001" customHeight="1" thickBot="1" x14ac:dyDescent="0.25">
      <c r="B34" s="4" t="s">
        <v>222</v>
      </c>
      <c r="C34" s="20">
        <v>2</v>
      </c>
    </row>
    <row r="35" spans="2:3" ht="20.100000000000001" customHeight="1" thickBot="1" x14ac:dyDescent="0.25">
      <c r="B35" s="4" t="s">
        <v>223</v>
      </c>
      <c r="C35" s="20">
        <v>8</v>
      </c>
    </row>
    <row r="36" spans="2:3" ht="20.100000000000001" customHeight="1" thickBot="1" x14ac:dyDescent="0.25">
      <c r="B36" s="4" t="s">
        <v>224</v>
      </c>
      <c r="C36" s="20">
        <v>57</v>
      </c>
    </row>
    <row r="37" spans="2:3" ht="20.100000000000001" customHeight="1" thickBot="1" x14ac:dyDescent="0.25">
      <c r="B37" s="4" t="s">
        <v>225</v>
      </c>
      <c r="C37" s="20">
        <v>9</v>
      </c>
    </row>
    <row r="38" spans="2:3" ht="20.100000000000001" customHeight="1" thickBot="1" x14ac:dyDescent="0.25">
      <c r="B38" s="4" t="s">
        <v>226</v>
      </c>
      <c r="C38" s="20">
        <v>21</v>
      </c>
    </row>
    <row r="39" spans="2:3" ht="20.100000000000001" customHeight="1" thickBot="1" x14ac:dyDescent="0.25">
      <c r="B39" s="4" t="s">
        <v>227</v>
      </c>
      <c r="C39" s="20">
        <v>68</v>
      </c>
    </row>
    <row r="40" spans="2:3" ht="20.100000000000001" customHeight="1" thickBot="1" x14ac:dyDescent="0.25">
      <c r="B40" s="4" t="s">
        <v>228</v>
      </c>
      <c r="C40" s="20">
        <v>137</v>
      </c>
    </row>
    <row r="41" spans="2:3" ht="20.100000000000001" customHeight="1" thickBot="1" x14ac:dyDescent="0.25">
      <c r="B41" s="4" t="s">
        <v>229</v>
      </c>
      <c r="C41" s="20">
        <v>32</v>
      </c>
    </row>
    <row r="42" spans="2:3" ht="20.100000000000001" customHeight="1" thickBot="1" x14ac:dyDescent="0.25">
      <c r="B42" s="4" t="s">
        <v>230</v>
      </c>
      <c r="C42" s="20">
        <v>77</v>
      </c>
    </row>
    <row r="43" spans="2:3" ht="20.100000000000001" customHeight="1" thickBot="1" x14ac:dyDescent="0.25">
      <c r="B43" s="4" t="s">
        <v>231</v>
      </c>
      <c r="C43" s="20">
        <v>87</v>
      </c>
    </row>
    <row r="44" spans="2:3" ht="20.100000000000001" customHeight="1" thickBot="1" x14ac:dyDescent="0.25">
      <c r="B44" s="4" t="s">
        <v>232</v>
      </c>
      <c r="C44" s="20">
        <v>287</v>
      </c>
    </row>
    <row r="45" spans="2:3" ht="20.100000000000001" customHeight="1" thickBot="1" x14ac:dyDescent="0.25">
      <c r="B45" s="4" t="s">
        <v>233</v>
      </c>
      <c r="C45" s="20">
        <v>99</v>
      </c>
    </row>
    <row r="46" spans="2:3" ht="20.100000000000001" customHeight="1" thickBot="1" x14ac:dyDescent="0.25">
      <c r="B46" s="4" t="s">
        <v>234</v>
      </c>
      <c r="C46" s="20">
        <v>287</v>
      </c>
    </row>
    <row r="47" spans="2:3" ht="20.100000000000001" customHeight="1" thickBot="1" x14ac:dyDescent="0.25">
      <c r="B47" s="4" t="s">
        <v>235</v>
      </c>
      <c r="C47" s="20">
        <v>64</v>
      </c>
    </row>
    <row r="48" spans="2:3" ht="20.100000000000001" customHeight="1" thickBot="1" x14ac:dyDescent="0.25">
      <c r="B48" s="4" t="s">
        <v>236</v>
      </c>
      <c r="C48" s="20">
        <v>33</v>
      </c>
    </row>
    <row r="49" spans="2:3" ht="20.100000000000001" customHeight="1" thickBot="1" x14ac:dyDescent="0.25">
      <c r="B49" s="4" t="s">
        <v>237</v>
      </c>
      <c r="C49" s="20">
        <v>85</v>
      </c>
    </row>
    <row r="50" spans="2:3" ht="20.100000000000001" customHeight="1" thickBot="1" x14ac:dyDescent="0.25">
      <c r="B50" s="4" t="s">
        <v>238</v>
      </c>
      <c r="C50" s="20">
        <v>8</v>
      </c>
    </row>
    <row r="51" spans="2:3" ht="20.100000000000001" customHeight="1" thickBot="1" x14ac:dyDescent="0.25">
      <c r="B51" s="4" t="s">
        <v>239</v>
      </c>
      <c r="C51" s="20">
        <v>13</v>
      </c>
    </row>
    <row r="52" spans="2:3" ht="20.100000000000001" customHeight="1" thickBot="1" x14ac:dyDescent="0.25">
      <c r="B52" s="4" t="s">
        <v>240</v>
      </c>
      <c r="C52" s="20">
        <v>76</v>
      </c>
    </row>
    <row r="53" spans="2:3" ht="20.100000000000001" customHeight="1" thickBot="1" x14ac:dyDescent="0.25">
      <c r="B53" s="4" t="s">
        <v>241</v>
      </c>
      <c r="C53" s="20">
        <v>158</v>
      </c>
    </row>
    <row r="54" spans="2:3" ht="20.100000000000001" customHeight="1" thickBot="1" x14ac:dyDescent="0.25">
      <c r="B54" s="4" t="s">
        <v>242</v>
      </c>
      <c r="C54" s="20">
        <v>277</v>
      </c>
    </row>
    <row r="55" spans="2:3" ht="20.100000000000001" customHeight="1" thickBot="1" x14ac:dyDescent="0.25">
      <c r="B55" s="4" t="s">
        <v>243</v>
      </c>
      <c r="C55" s="20">
        <v>38</v>
      </c>
    </row>
    <row r="56" spans="2:3" ht="20.100000000000001" customHeight="1" thickBot="1" x14ac:dyDescent="0.25">
      <c r="B56" s="4" t="s">
        <v>244</v>
      </c>
      <c r="C56" s="20">
        <v>47</v>
      </c>
    </row>
    <row r="57" spans="2:3" ht="20.100000000000001" customHeight="1" thickBot="1" x14ac:dyDescent="0.25">
      <c r="B57" s="4" t="s">
        <v>270</v>
      </c>
      <c r="C57" s="20">
        <v>61</v>
      </c>
    </row>
    <row r="58" spans="2:3" ht="20.100000000000001" customHeight="1" thickBot="1" x14ac:dyDescent="0.25">
      <c r="B58" s="4" t="s">
        <v>246</v>
      </c>
      <c r="C58" s="20">
        <v>142</v>
      </c>
    </row>
    <row r="59" spans="2:3" ht="20.100000000000001" customHeight="1" thickBot="1" x14ac:dyDescent="0.25">
      <c r="B59" s="4" t="s">
        <v>247</v>
      </c>
      <c r="C59" s="20">
        <v>33</v>
      </c>
    </row>
    <row r="60" spans="2:3" ht="20.100000000000001" customHeight="1" thickBot="1" x14ac:dyDescent="0.25">
      <c r="B60" s="7" t="s">
        <v>22</v>
      </c>
      <c r="C60" s="9">
        <f>SUM(C10:C59)</f>
        <v>4307</v>
      </c>
    </row>
    <row r="61" spans="2:3" x14ac:dyDescent="0.2">
      <c r="C61" s="58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104" t="s">
        <v>265</v>
      </c>
      <c r="D9" s="105"/>
      <c r="E9" s="105"/>
      <c r="F9" s="105"/>
      <c r="G9" s="105"/>
      <c r="H9" s="104" t="s">
        <v>266</v>
      </c>
      <c r="I9" s="105"/>
      <c r="J9" s="105"/>
      <c r="K9" s="105"/>
      <c r="L9" s="105"/>
      <c r="M9" s="104" t="s">
        <v>35</v>
      </c>
      <c r="N9" s="105"/>
      <c r="O9" s="105"/>
      <c r="P9" s="105"/>
      <c r="Q9" s="105"/>
    </row>
    <row r="10" spans="2:17" ht="41.25" customHeight="1" thickBot="1" x14ac:dyDescent="0.25">
      <c r="B10" s="26"/>
      <c r="C10" s="24" t="s">
        <v>115</v>
      </c>
      <c r="D10" s="24" t="s">
        <v>116</v>
      </c>
      <c r="E10" s="24" t="s">
        <v>117</v>
      </c>
      <c r="F10" s="24" t="s">
        <v>118</v>
      </c>
      <c r="G10" s="24" t="s">
        <v>119</v>
      </c>
      <c r="H10" s="24" t="s">
        <v>115</v>
      </c>
      <c r="I10" s="24" t="s">
        <v>116</v>
      </c>
      <c r="J10" s="24" t="s">
        <v>117</v>
      </c>
      <c r="K10" s="24" t="s">
        <v>118</v>
      </c>
      <c r="L10" s="24" t="s">
        <v>119</v>
      </c>
      <c r="M10" s="24" t="s">
        <v>115</v>
      </c>
      <c r="N10" s="24" t="s">
        <v>116</v>
      </c>
      <c r="O10" s="24" t="s">
        <v>117</v>
      </c>
      <c r="P10" s="24" t="s">
        <v>118</v>
      </c>
      <c r="Q10" s="24" t="s">
        <v>119</v>
      </c>
    </row>
    <row r="11" spans="2:17" ht="20.100000000000001" customHeight="1" thickBot="1" x14ac:dyDescent="0.25">
      <c r="B11" s="3" t="s">
        <v>198</v>
      </c>
      <c r="C11" s="19">
        <v>165</v>
      </c>
      <c r="D11" s="19">
        <v>59</v>
      </c>
      <c r="E11" s="19">
        <v>102</v>
      </c>
      <c r="F11" s="19">
        <v>2</v>
      </c>
      <c r="G11" s="19">
        <v>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165</v>
      </c>
      <c r="N11" s="19">
        <v>59</v>
      </c>
      <c r="O11" s="19">
        <v>102</v>
      </c>
      <c r="P11" s="19">
        <v>2</v>
      </c>
      <c r="Q11" s="19">
        <v>2</v>
      </c>
    </row>
    <row r="12" spans="2:17" ht="20.100000000000001" customHeight="1" thickBot="1" x14ac:dyDescent="0.25">
      <c r="B12" s="4" t="s">
        <v>199</v>
      </c>
      <c r="C12" s="20">
        <v>286</v>
      </c>
      <c r="D12" s="20">
        <v>238</v>
      </c>
      <c r="E12" s="20">
        <v>27</v>
      </c>
      <c r="F12" s="20">
        <v>20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286</v>
      </c>
      <c r="N12" s="20">
        <v>238</v>
      </c>
      <c r="O12" s="20">
        <v>27</v>
      </c>
      <c r="P12" s="20">
        <v>20</v>
      </c>
      <c r="Q12" s="20">
        <v>1</v>
      </c>
    </row>
    <row r="13" spans="2:17" ht="20.100000000000001" customHeight="1" thickBot="1" x14ac:dyDescent="0.25">
      <c r="B13" s="4" t="s">
        <v>200</v>
      </c>
      <c r="C13" s="20">
        <v>167</v>
      </c>
      <c r="D13" s="20">
        <v>141</v>
      </c>
      <c r="E13" s="20">
        <v>6</v>
      </c>
      <c r="F13" s="20">
        <v>20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167</v>
      </c>
      <c r="N13" s="20">
        <v>141</v>
      </c>
      <c r="O13" s="20">
        <v>6</v>
      </c>
      <c r="P13" s="20">
        <v>20</v>
      </c>
      <c r="Q13" s="20">
        <v>0</v>
      </c>
    </row>
    <row r="14" spans="2:17" ht="20.100000000000001" customHeight="1" thickBot="1" x14ac:dyDescent="0.25">
      <c r="B14" s="4" t="s">
        <v>201</v>
      </c>
      <c r="C14" s="20">
        <v>227</v>
      </c>
      <c r="D14" s="20">
        <v>176</v>
      </c>
      <c r="E14" s="20">
        <v>37</v>
      </c>
      <c r="F14" s="20">
        <v>14</v>
      </c>
      <c r="G14" s="20">
        <v>0</v>
      </c>
      <c r="H14" s="20">
        <v>5</v>
      </c>
      <c r="I14" s="20">
        <v>5</v>
      </c>
      <c r="J14" s="20">
        <v>0</v>
      </c>
      <c r="K14" s="20">
        <v>0</v>
      </c>
      <c r="L14" s="20">
        <v>0</v>
      </c>
      <c r="M14" s="20">
        <v>232</v>
      </c>
      <c r="N14" s="20">
        <v>181</v>
      </c>
      <c r="O14" s="20">
        <v>37</v>
      </c>
      <c r="P14" s="20">
        <v>14</v>
      </c>
      <c r="Q14" s="20">
        <v>0</v>
      </c>
    </row>
    <row r="15" spans="2:17" ht="20.100000000000001" customHeight="1" thickBot="1" x14ac:dyDescent="0.25">
      <c r="B15" s="4" t="s">
        <v>202</v>
      </c>
      <c r="C15" s="20">
        <v>126</v>
      </c>
      <c r="D15" s="20">
        <v>82</v>
      </c>
      <c r="E15" s="20">
        <v>35</v>
      </c>
      <c r="F15" s="20">
        <v>8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126</v>
      </c>
      <c r="N15" s="20">
        <v>82</v>
      </c>
      <c r="O15" s="20">
        <v>35</v>
      </c>
      <c r="P15" s="20">
        <v>8</v>
      </c>
      <c r="Q15" s="20">
        <v>1</v>
      </c>
    </row>
    <row r="16" spans="2:17" ht="20.100000000000001" customHeight="1" thickBot="1" x14ac:dyDescent="0.25">
      <c r="B16" s="4" t="s">
        <v>203</v>
      </c>
      <c r="C16" s="20">
        <v>69</v>
      </c>
      <c r="D16" s="20">
        <v>58</v>
      </c>
      <c r="E16" s="20">
        <v>6</v>
      </c>
      <c r="F16" s="20">
        <v>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69</v>
      </c>
      <c r="N16" s="20">
        <v>58</v>
      </c>
      <c r="O16" s="20">
        <v>6</v>
      </c>
      <c r="P16" s="20">
        <v>5</v>
      </c>
      <c r="Q16" s="20">
        <v>0</v>
      </c>
    </row>
    <row r="17" spans="2:17" ht="20.100000000000001" customHeight="1" thickBot="1" x14ac:dyDescent="0.25">
      <c r="B17" s="4" t="s">
        <v>204</v>
      </c>
      <c r="C17" s="20">
        <v>204</v>
      </c>
      <c r="D17" s="20">
        <v>107</v>
      </c>
      <c r="E17" s="20">
        <v>48</v>
      </c>
      <c r="F17" s="20">
        <v>39</v>
      </c>
      <c r="G17" s="20">
        <v>10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204</v>
      </c>
      <c r="N17" s="20">
        <v>107</v>
      </c>
      <c r="O17" s="20">
        <v>48</v>
      </c>
      <c r="P17" s="20">
        <v>39</v>
      </c>
      <c r="Q17" s="20">
        <v>10</v>
      </c>
    </row>
    <row r="18" spans="2:17" ht="20.100000000000001" customHeight="1" thickBot="1" x14ac:dyDescent="0.25">
      <c r="B18" s="4" t="s">
        <v>205</v>
      </c>
      <c r="C18" s="20">
        <v>227</v>
      </c>
      <c r="D18" s="20">
        <v>151</v>
      </c>
      <c r="E18" s="20">
        <v>30</v>
      </c>
      <c r="F18" s="20">
        <v>44</v>
      </c>
      <c r="G18" s="20">
        <v>2</v>
      </c>
      <c r="H18" s="20">
        <v>3</v>
      </c>
      <c r="I18" s="20">
        <v>0</v>
      </c>
      <c r="J18" s="20">
        <v>0</v>
      </c>
      <c r="K18" s="20">
        <v>3</v>
      </c>
      <c r="L18" s="20">
        <v>0</v>
      </c>
      <c r="M18" s="20">
        <v>230</v>
      </c>
      <c r="N18" s="20">
        <v>151</v>
      </c>
      <c r="O18" s="20">
        <v>30</v>
      </c>
      <c r="P18" s="20">
        <v>47</v>
      </c>
      <c r="Q18" s="20">
        <v>2</v>
      </c>
    </row>
    <row r="19" spans="2:17" ht="20.100000000000001" customHeight="1" thickBot="1" x14ac:dyDescent="0.25">
      <c r="B19" s="4" t="s">
        <v>206</v>
      </c>
      <c r="C19" s="20">
        <v>41</v>
      </c>
      <c r="D19" s="20">
        <v>24</v>
      </c>
      <c r="E19" s="20">
        <v>15</v>
      </c>
      <c r="F19" s="20">
        <v>1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41</v>
      </c>
      <c r="N19" s="20">
        <v>24</v>
      </c>
      <c r="O19" s="20">
        <v>15</v>
      </c>
      <c r="P19" s="20">
        <v>1</v>
      </c>
      <c r="Q19" s="20">
        <v>1</v>
      </c>
    </row>
    <row r="20" spans="2:17" ht="20.100000000000001" customHeight="1" thickBot="1" x14ac:dyDescent="0.25">
      <c r="B20" s="4" t="s">
        <v>207</v>
      </c>
      <c r="C20" s="20">
        <v>12</v>
      </c>
      <c r="D20" s="20">
        <v>8</v>
      </c>
      <c r="E20" s="20">
        <v>3</v>
      </c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12</v>
      </c>
      <c r="N20" s="20">
        <v>8</v>
      </c>
      <c r="O20" s="20">
        <v>3</v>
      </c>
      <c r="P20" s="20">
        <v>1</v>
      </c>
      <c r="Q20" s="20">
        <v>0</v>
      </c>
    </row>
    <row r="21" spans="2:17" ht="20.100000000000001" customHeight="1" thickBot="1" x14ac:dyDescent="0.25">
      <c r="B21" s="4" t="s">
        <v>208</v>
      </c>
      <c r="C21" s="20">
        <v>121</v>
      </c>
      <c r="D21" s="20">
        <v>73</v>
      </c>
      <c r="E21" s="20">
        <v>40</v>
      </c>
      <c r="F21" s="20">
        <v>6</v>
      </c>
      <c r="G21" s="20"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121</v>
      </c>
      <c r="N21" s="20">
        <v>73</v>
      </c>
      <c r="O21" s="20">
        <v>40</v>
      </c>
      <c r="P21" s="20">
        <v>6</v>
      </c>
      <c r="Q21" s="20">
        <v>2</v>
      </c>
    </row>
    <row r="22" spans="2:17" ht="20.100000000000001" customHeight="1" thickBot="1" x14ac:dyDescent="0.25">
      <c r="B22" s="4" t="s">
        <v>209</v>
      </c>
      <c r="C22" s="20">
        <v>114</v>
      </c>
      <c r="D22" s="20">
        <v>96</v>
      </c>
      <c r="E22" s="20">
        <v>13</v>
      </c>
      <c r="F22" s="20">
        <v>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114</v>
      </c>
      <c r="N22" s="20">
        <v>96</v>
      </c>
      <c r="O22" s="20">
        <v>13</v>
      </c>
      <c r="P22" s="20">
        <v>5</v>
      </c>
      <c r="Q22" s="20">
        <v>0</v>
      </c>
    </row>
    <row r="23" spans="2:17" ht="20.100000000000001" customHeight="1" thickBot="1" x14ac:dyDescent="0.25">
      <c r="B23" s="4" t="s">
        <v>210</v>
      </c>
      <c r="C23" s="20">
        <v>248</v>
      </c>
      <c r="D23" s="20">
        <v>142</v>
      </c>
      <c r="E23" s="20">
        <v>95</v>
      </c>
      <c r="F23" s="20">
        <v>7</v>
      </c>
      <c r="G23" s="20">
        <v>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248</v>
      </c>
      <c r="N23" s="20">
        <v>142</v>
      </c>
      <c r="O23" s="20">
        <v>95</v>
      </c>
      <c r="P23" s="20">
        <v>7</v>
      </c>
      <c r="Q23" s="20">
        <v>4</v>
      </c>
    </row>
    <row r="24" spans="2:17" ht="20.100000000000001" customHeight="1" thickBot="1" x14ac:dyDescent="0.25">
      <c r="B24" s="4" t="s">
        <v>211</v>
      </c>
      <c r="C24" s="20">
        <v>411</v>
      </c>
      <c r="D24" s="20">
        <v>306</v>
      </c>
      <c r="E24" s="20">
        <v>74</v>
      </c>
      <c r="F24" s="20">
        <v>25</v>
      </c>
      <c r="G24" s="20">
        <v>6</v>
      </c>
      <c r="H24" s="20">
        <v>60</v>
      </c>
      <c r="I24" s="20">
        <v>53</v>
      </c>
      <c r="J24" s="20">
        <v>5</v>
      </c>
      <c r="K24" s="20">
        <v>2</v>
      </c>
      <c r="L24" s="20">
        <v>0</v>
      </c>
      <c r="M24" s="20">
        <v>471</v>
      </c>
      <c r="N24" s="20">
        <v>359</v>
      </c>
      <c r="O24" s="20">
        <v>79</v>
      </c>
      <c r="P24" s="20">
        <v>27</v>
      </c>
      <c r="Q24" s="20">
        <v>6</v>
      </c>
    </row>
    <row r="25" spans="2:17" ht="20.100000000000001" customHeight="1" thickBot="1" x14ac:dyDescent="0.25">
      <c r="B25" s="4" t="s">
        <v>212</v>
      </c>
      <c r="C25" s="20">
        <v>273</v>
      </c>
      <c r="D25" s="20">
        <v>192</v>
      </c>
      <c r="E25" s="20">
        <v>54</v>
      </c>
      <c r="F25" s="20">
        <v>25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273</v>
      </c>
      <c r="N25" s="20">
        <v>192</v>
      </c>
      <c r="O25" s="20">
        <v>54</v>
      </c>
      <c r="P25" s="20">
        <v>25</v>
      </c>
      <c r="Q25" s="20">
        <v>2</v>
      </c>
    </row>
    <row r="26" spans="2:17" ht="20.100000000000001" customHeight="1" thickBot="1" x14ac:dyDescent="0.25">
      <c r="B26" s="5" t="s">
        <v>213</v>
      </c>
      <c r="C26" s="31">
        <v>76</v>
      </c>
      <c r="D26" s="31">
        <v>47</v>
      </c>
      <c r="E26" s="31">
        <v>16</v>
      </c>
      <c r="F26" s="31">
        <v>11</v>
      </c>
      <c r="G26" s="31">
        <v>2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76</v>
      </c>
      <c r="N26" s="31">
        <v>47</v>
      </c>
      <c r="O26" s="31">
        <v>16</v>
      </c>
      <c r="P26" s="31">
        <v>11</v>
      </c>
      <c r="Q26" s="31">
        <v>2</v>
      </c>
    </row>
    <row r="27" spans="2:17" ht="20.100000000000001" customHeight="1" thickBot="1" x14ac:dyDescent="0.25">
      <c r="B27" s="6" t="s">
        <v>214</v>
      </c>
      <c r="C27" s="33">
        <v>7</v>
      </c>
      <c r="D27" s="33">
        <v>3</v>
      </c>
      <c r="E27" s="33">
        <v>1</v>
      </c>
      <c r="F27" s="33">
        <v>3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7</v>
      </c>
      <c r="N27" s="33">
        <v>3</v>
      </c>
      <c r="O27" s="33">
        <v>1</v>
      </c>
      <c r="P27" s="33">
        <v>3</v>
      </c>
      <c r="Q27" s="33">
        <v>0</v>
      </c>
    </row>
    <row r="28" spans="2:17" ht="20.100000000000001" customHeight="1" thickBot="1" x14ac:dyDescent="0.25">
      <c r="B28" s="4" t="s">
        <v>215</v>
      </c>
      <c r="C28" s="33">
        <v>37</v>
      </c>
      <c r="D28" s="33">
        <v>27</v>
      </c>
      <c r="E28" s="33">
        <v>10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37</v>
      </c>
      <c r="N28" s="33">
        <v>27</v>
      </c>
      <c r="O28" s="33">
        <v>10</v>
      </c>
      <c r="P28" s="33">
        <v>0</v>
      </c>
      <c r="Q28" s="33">
        <v>0</v>
      </c>
    </row>
    <row r="29" spans="2:17" ht="20.100000000000001" customHeight="1" thickBot="1" x14ac:dyDescent="0.25">
      <c r="B29" s="4" t="s">
        <v>216</v>
      </c>
      <c r="C29" s="32">
        <v>37</v>
      </c>
      <c r="D29" s="32">
        <v>30</v>
      </c>
      <c r="E29" s="32">
        <v>5</v>
      </c>
      <c r="F29" s="32">
        <v>2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37</v>
      </c>
      <c r="N29" s="32">
        <v>30</v>
      </c>
      <c r="O29" s="32">
        <v>5</v>
      </c>
      <c r="P29" s="32">
        <v>2</v>
      </c>
      <c r="Q29" s="32">
        <v>0</v>
      </c>
    </row>
    <row r="30" spans="2:17" ht="20.100000000000001" customHeight="1" thickBot="1" x14ac:dyDescent="0.25">
      <c r="B30" s="4" t="s">
        <v>217</v>
      </c>
      <c r="C30" s="20">
        <v>10</v>
      </c>
      <c r="D30" s="20">
        <v>10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10</v>
      </c>
      <c r="N30" s="20">
        <v>10</v>
      </c>
      <c r="O30" s="20">
        <v>0</v>
      </c>
      <c r="P30" s="20">
        <v>0</v>
      </c>
      <c r="Q30" s="20">
        <v>0</v>
      </c>
    </row>
    <row r="31" spans="2:17" ht="20.100000000000001" customHeight="1" thickBot="1" x14ac:dyDescent="0.25">
      <c r="B31" s="4" t="s">
        <v>218</v>
      </c>
      <c r="C31" s="20">
        <v>14</v>
      </c>
      <c r="D31" s="20">
        <v>8</v>
      </c>
      <c r="E31" s="20">
        <v>1</v>
      </c>
      <c r="F31" s="20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14</v>
      </c>
      <c r="N31" s="20">
        <v>8</v>
      </c>
      <c r="O31" s="20">
        <v>1</v>
      </c>
      <c r="P31" s="20">
        <v>5</v>
      </c>
      <c r="Q31" s="20">
        <v>0</v>
      </c>
    </row>
    <row r="32" spans="2:17" ht="20.100000000000001" customHeight="1" thickBot="1" x14ac:dyDescent="0.25">
      <c r="B32" s="4" t="s">
        <v>219</v>
      </c>
      <c r="C32" s="20">
        <v>15</v>
      </c>
      <c r="D32" s="20">
        <v>7</v>
      </c>
      <c r="E32" s="20">
        <v>7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15</v>
      </c>
      <c r="N32" s="20">
        <v>7</v>
      </c>
      <c r="O32" s="20">
        <v>7</v>
      </c>
      <c r="P32" s="20">
        <v>1</v>
      </c>
      <c r="Q32" s="20">
        <v>0</v>
      </c>
    </row>
    <row r="33" spans="2:17" ht="20.100000000000001" customHeight="1" thickBot="1" x14ac:dyDescent="0.25">
      <c r="B33" s="4" t="s">
        <v>220</v>
      </c>
      <c r="C33" s="20">
        <v>8</v>
      </c>
      <c r="D33" s="20">
        <v>3</v>
      </c>
      <c r="E33" s="20">
        <v>4</v>
      </c>
      <c r="F33" s="20">
        <v>1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8</v>
      </c>
      <c r="N33" s="20">
        <v>3</v>
      </c>
      <c r="O33" s="20">
        <v>4</v>
      </c>
      <c r="P33" s="20">
        <v>1</v>
      </c>
      <c r="Q33" s="20">
        <v>0</v>
      </c>
    </row>
    <row r="34" spans="2:17" ht="20.100000000000001" customHeight="1" thickBot="1" x14ac:dyDescent="0.25">
      <c r="B34" s="4" t="s">
        <v>221</v>
      </c>
      <c r="C34" s="20">
        <v>24</v>
      </c>
      <c r="D34" s="20">
        <v>16</v>
      </c>
      <c r="E34" s="20">
        <v>0</v>
      </c>
      <c r="F34" s="20">
        <v>8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24</v>
      </c>
      <c r="N34" s="20">
        <v>16</v>
      </c>
      <c r="O34" s="20">
        <v>0</v>
      </c>
      <c r="P34" s="20">
        <v>8</v>
      </c>
      <c r="Q34" s="20">
        <v>0</v>
      </c>
    </row>
    <row r="35" spans="2:17" ht="20.100000000000001" customHeight="1" thickBot="1" x14ac:dyDescent="0.25">
      <c r="B35" s="4" t="s">
        <v>222</v>
      </c>
      <c r="C35" s="20">
        <v>8</v>
      </c>
      <c r="D35" s="20">
        <v>6</v>
      </c>
      <c r="E35" s="20">
        <v>0</v>
      </c>
      <c r="F35" s="20">
        <v>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8</v>
      </c>
      <c r="N35" s="20">
        <v>6</v>
      </c>
      <c r="O35" s="20">
        <v>0</v>
      </c>
      <c r="P35" s="20">
        <v>2</v>
      </c>
      <c r="Q35" s="20">
        <v>0</v>
      </c>
    </row>
    <row r="36" spans="2:17" ht="20.100000000000001" customHeight="1" thickBot="1" x14ac:dyDescent="0.25">
      <c r="B36" s="4" t="s">
        <v>223</v>
      </c>
      <c r="C36" s="20">
        <v>14</v>
      </c>
      <c r="D36" s="20">
        <v>9</v>
      </c>
      <c r="E36" s="20">
        <v>3</v>
      </c>
      <c r="F36" s="20">
        <v>1</v>
      </c>
      <c r="G36" s="20">
        <v>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14</v>
      </c>
      <c r="N36" s="20">
        <v>9</v>
      </c>
      <c r="O36" s="20">
        <v>3</v>
      </c>
      <c r="P36" s="20">
        <v>1</v>
      </c>
      <c r="Q36" s="20">
        <v>1</v>
      </c>
    </row>
    <row r="37" spans="2:17" ht="20.100000000000001" customHeight="1" thickBot="1" x14ac:dyDescent="0.25">
      <c r="B37" s="4" t="s">
        <v>224</v>
      </c>
      <c r="C37" s="20">
        <v>68</v>
      </c>
      <c r="D37" s="20">
        <v>40</v>
      </c>
      <c r="E37" s="20">
        <v>21</v>
      </c>
      <c r="F37" s="20">
        <v>6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68</v>
      </c>
      <c r="N37" s="20">
        <v>40</v>
      </c>
      <c r="O37" s="20">
        <v>21</v>
      </c>
      <c r="P37" s="20">
        <v>6</v>
      </c>
      <c r="Q37" s="20">
        <v>1</v>
      </c>
    </row>
    <row r="38" spans="2:17" ht="20.100000000000001" customHeight="1" thickBot="1" x14ac:dyDescent="0.25">
      <c r="B38" s="4" t="s">
        <v>225</v>
      </c>
      <c r="C38" s="20">
        <v>17</v>
      </c>
      <c r="D38" s="20">
        <v>7</v>
      </c>
      <c r="E38" s="20">
        <v>10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17</v>
      </c>
      <c r="N38" s="20">
        <v>7</v>
      </c>
      <c r="O38" s="20">
        <v>10</v>
      </c>
      <c r="P38" s="20">
        <v>0</v>
      </c>
      <c r="Q38" s="20">
        <v>0</v>
      </c>
    </row>
    <row r="39" spans="2:17" ht="20.100000000000001" customHeight="1" thickBot="1" x14ac:dyDescent="0.25">
      <c r="B39" s="4" t="s">
        <v>226</v>
      </c>
      <c r="C39" s="20">
        <v>24</v>
      </c>
      <c r="D39" s="20">
        <v>13</v>
      </c>
      <c r="E39" s="20">
        <v>8</v>
      </c>
      <c r="F39" s="20">
        <v>2</v>
      </c>
      <c r="G39" s="20">
        <v>1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24</v>
      </c>
      <c r="N39" s="20">
        <v>13</v>
      </c>
      <c r="O39" s="20">
        <v>8</v>
      </c>
      <c r="P39" s="20">
        <v>2</v>
      </c>
      <c r="Q39" s="20">
        <v>1</v>
      </c>
    </row>
    <row r="40" spans="2:17" ht="20.100000000000001" customHeight="1" thickBot="1" x14ac:dyDescent="0.25">
      <c r="B40" s="4" t="s">
        <v>227</v>
      </c>
      <c r="C40" s="20">
        <v>90</v>
      </c>
      <c r="D40" s="20">
        <v>62</v>
      </c>
      <c r="E40" s="20">
        <v>18</v>
      </c>
      <c r="F40" s="20">
        <v>9</v>
      </c>
      <c r="G40" s="20">
        <v>1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90</v>
      </c>
      <c r="N40" s="20">
        <v>62</v>
      </c>
      <c r="O40" s="20">
        <v>18</v>
      </c>
      <c r="P40" s="20">
        <v>9</v>
      </c>
      <c r="Q40" s="20">
        <v>1</v>
      </c>
    </row>
    <row r="41" spans="2:17" ht="20.100000000000001" customHeight="1" thickBot="1" x14ac:dyDescent="0.25">
      <c r="B41" s="4" t="s">
        <v>228</v>
      </c>
      <c r="C41" s="20">
        <v>239</v>
      </c>
      <c r="D41" s="20">
        <v>122</v>
      </c>
      <c r="E41" s="20">
        <v>65</v>
      </c>
      <c r="F41" s="20">
        <v>42</v>
      </c>
      <c r="G41" s="20">
        <v>10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239</v>
      </c>
      <c r="N41" s="20">
        <v>122</v>
      </c>
      <c r="O41" s="20">
        <v>65</v>
      </c>
      <c r="P41" s="20">
        <v>42</v>
      </c>
      <c r="Q41" s="20">
        <v>10</v>
      </c>
    </row>
    <row r="42" spans="2:17" ht="20.100000000000001" customHeight="1" thickBot="1" x14ac:dyDescent="0.25">
      <c r="B42" s="4" t="s">
        <v>229</v>
      </c>
      <c r="C42" s="20">
        <v>50</v>
      </c>
      <c r="D42" s="20">
        <v>22</v>
      </c>
      <c r="E42" s="20">
        <v>17</v>
      </c>
      <c r="F42" s="20">
        <v>7</v>
      </c>
      <c r="G42" s="20">
        <v>4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50</v>
      </c>
      <c r="N42" s="20">
        <v>22</v>
      </c>
      <c r="O42" s="20">
        <v>17</v>
      </c>
      <c r="P42" s="20">
        <v>7</v>
      </c>
      <c r="Q42" s="20">
        <v>4</v>
      </c>
    </row>
    <row r="43" spans="2:17" ht="20.100000000000001" customHeight="1" thickBot="1" x14ac:dyDescent="0.25">
      <c r="B43" s="4" t="s">
        <v>230</v>
      </c>
      <c r="C43" s="20">
        <v>94</v>
      </c>
      <c r="D43" s="20">
        <v>36</v>
      </c>
      <c r="E43" s="20">
        <v>56</v>
      </c>
      <c r="F43" s="20">
        <v>1</v>
      </c>
      <c r="G43" s="20">
        <v>1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94</v>
      </c>
      <c r="N43" s="20">
        <v>36</v>
      </c>
      <c r="O43" s="20">
        <v>56</v>
      </c>
      <c r="P43" s="20">
        <v>1</v>
      </c>
      <c r="Q43" s="20">
        <v>1</v>
      </c>
    </row>
    <row r="44" spans="2:17" ht="20.100000000000001" customHeight="1" thickBot="1" x14ac:dyDescent="0.25">
      <c r="B44" s="4" t="s">
        <v>231</v>
      </c>
      <c r="C44" s="20">
        <v>92</v>
      </c>
      <c r="D44" s="20">
        <v>58</v>
      </c>
      <c r="E44" s="20">
        <v>31</v>
      </c>
      <c r="F44" s="20">
        <v>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92</v>
      </c>
      <c r="N44" s="20">
        <v>58</v>
      </c>
      <c r="O44" s="20">
        <v>31</v>
      </c>
      <c r="P44" s="20">
        <v>3</v>
      </c>
      <c r="Q44" s="20">
        <v>0</v>
      </c>
    </row>
    <row r="45" spans="2:17" ht="20.100000000000001" customHeight="1" thickBot="1" x14ac:dyDescent="0.25">
      <c r="B45" s="4" t="s">
        <v>232</v>
      </c>
      <c r="C45" s="20">
        <v>354</v>
      </c>
      <c r="D45" s="20">
        <v>223</v>
      </c>
      <c r="E45" s="20">
        <v>113</v>
      </c>
      <c r="F45" s="20">
        <v>14</v>
      </c>
      <c r="G45" s="20">
        <v>4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354</v>
      </c>
      <c r="N45" s="20">
        <v>223</v>
      </c>
      <c r="O45" s="20">
        <v>113</v>
      </c>
      <c r="P45" s="20">
        <v>14</v>
      </c>
      <c r="Q45" s="20">
        <v>4</v>
      </c>
    </row>
    <row r="46" spans="2:17" ht="20.100000000000001" customHeight="1" thickBot="1" x14ac:dyDescent="0.25">
      <c r="B46" s="4" t="s">
        <v>233</v>
      </c>
      <c r="C46" s="20">
        <v>109</v>
      </c>
      <c r="D46" s="20">
        <v>47</v>
      </c>
      <c r="E46" s="20">
        <v>60</v>
      </c>
      <c r="F46" s="20">
        <v>1</v>
      </c>
      <c r="G46" s="20">
        <v>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109</v>
      </c>
      <c r="N46" s="20">
        <v>47</v>
      </c>
      <c r="O46" s="20">
        <v>60</v>
      </c>
      <c r="P46" s="20">
        <v>1</v>
      </c>
      <c r="Q46" s="20">
        <v>1</v>
      </c>
    </row>
    <row r="47" spans="2:17" ht="20.100000000000001" customHeight="1" thickBot="1" x14ac:dyDescent="0.25">
      <c r="B47" s="4" t="s">
        <v>234</v>
      </c>
      <c r="C47" s="20">
        <v>459</v>
      </c>
      <c r="D47" s="20">
        <v>263</v>
      </c>
      <c r="E47" s="20">
        <v>134</v>
      </c>
      <c r="F47" s="20">
        <v>40</v>
      </c>
      <c r="G47" s="20">
        <v>22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459</v>
      </c>
      <c r="N47" s="20">
        <v>263</v>
      </c>
      <c r="O47" s="20">
        <v>134</v>
      </c>
      <c r="P47" s="20">
        <v>40</v>
      </c>
      <c r="Q47" s="20">
        <v>22</v>
      </c>
    </row>
    <row r="48" spans="2:17" ht="20.100000000000001" customHeight="1" thickBot="1" x14ac:dyDescent="0.25">
      <c r="B48" s="4" t="s">
        <v>235</v>
      </c>
      <c r="C48" s="20">
        <v>88</v>
      </c>
      <c r="D48" s="20">
        <v>79</v>
      </c>
      <c r="E48" s="20">
        <v>4</v>
      </c>
      <c r="F48" s="20">
        <v>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88</v>
      </c>
      <c r="N48" s="20">
        <v>79</v>
      </c>
      <c r="O48" s="20">
        <v>4</v>
      </c>
      <c r="P48" s="20">
        <v>5</v>
      </c>
      <c r="Q48" s="20">
        <v>0</v>
      </c>
    </row>
    <row r="49" spans="2:17" ht="20.100000000000001" customHeight="1" thickBot="1" x14ac:dyDescent="0.25">
      <c r="B49" s="4" t="s">
        <v>236</v>
      </c>
      <c r="C49" s="20">
        <v>39</v>
      </c>
      <c r="D49" s="20">
        <v>31</v>
      </c>
      <c r="E49" s="20">
        <v>5</v>
      </c>
      <c r="F49" s="20">
        <v>3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39</v>
      </c>
      <c r="N49" s="20">
        <v>31</v>
      </c>
      <c r="O49" s="20">
        <v>5</v>
      </c>
      <c r="P49" s="20">
        <v>3</v>
      </c>
      <c r="Q49" s="20">
        <v>0</v>
      </c>
    </row>
    <row r="50" spans="2:17" ht="20.100000000000001" customHeight="1" thickBot="1" x14ac:dyDescent="0.25">
      <c r="B50" s="4" t="s">
        <v>237</v>
      </c>
      <c r="C50" s="20">
        <v>119</v>
      </c>
      <c r="D50" s="20">
        <v>88</v>
      </c>
      <c r="E50" s="20">
        <v>11</v>
      </c>
      <c r="F50" s="20">
        <v>18</v>
      </c>
      <c r="G50" s="20">
        <v>2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119</v>
      </c>
      <c r="N50" s="20">
        <v>88</v>
      </c>
      <c r="O50" s="20">
        <v>11</v>
      </c>
      <c r="P50" s="20">
        <v>18</v>
      </c>
      <c r="Q50" s="20">
        <v>2</v>
      </c>
    </row>
    <row r="51" spans="2:17" ht="20.100000000000001" customHeight="1" thickBot="1" x14ac:dyDescent="0.25">
      <c r="B51" s="4" t="s">
        <v>238</v>
      </c>
      <c r="C51" s="20">
        <v>16</v>
      </c>
      <c r="D51" s="20">
        <v>8</v>
      </c>
      <c r="E51" s="20">
        <v>2</v>
      </c>
      <c r="F51" s="20">
        <v>6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16</v>
      </c>
      <c r="N51" s="20">
        <v>8</v>
      </c>
      <c r="O51" s="20">
        <v>2</v>
      </c>
      <c r="P51" s="20">
        <v>6</v>
      </c>
      <c r="Q51" s="20">
        <v>0</v>
      </c>
    </row>
    <row r="52" spans="2:17" ht="20.100000000000001" customHeight="1" thickBot="1" x14ac:dyDescent="0.25">
      <c r="B52" s="4" t="s">
        <v>239</v>
      </c>
      <c r="C52" s="20">
        <v>27</v>
      </c>
      <c r="D52" s="20">
        <v>16</v>
      </c>
      <c r="E52" s="20">
        <v>5</v>
      </c>
      <c r="F52" s="20">
        <v>6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27</v>
      </c>
      <c r="N52" s="20">
        <v>16</v>
      </c>
      <c r="O52" s="20">
        <v>5</v>
      </c>
      <c r="P52" s="20">
        <v>6</v>
      </c>
      <c r="Q52" s="20">
        <v>0</v>
      </c>
    </row>
    <row r="53" spans="2:17" ht="20.100000000000001" customHeight="1" thickBot="1" x14ac:dyDescent="0.25">
      <c r="B53" s="4" t="s">
        <v>240</v>
      </c>
      <c r="C53" s="20">
        <v>100</v>
      </c>
      <c r="D53" s="20">
        <v>83</v>
      </c>
      <c r="E53" s="20">
        <v>6</v>
      </c>
      <c r="F53" s="20">
        <v>9</v>
      </c>
      <c r="G53" s="20">
        <v>2</v>
      </c>
      <c r="H53" s="20">
        <v>1</v>
      </c>
      <c r="I53" s="20">
        <v>1</v>
      </c>
      <c r="J53" s="20">
        <v>0</v>
      </c>
      <c r="K53" s="20">
        <v>0</v>
      </c>
      <c r="L53" s="20">
        <v>0</v>
      </c>
      <c r="M53" s="20">
        <v>101</v>
      </c>
      <c r="N53" s="20">
        <v>84</v>
      </c>
      <c r="O53" s="20">
        <v>6</v>
      </c>
      <c r="P53" s="20">
        <v>9</v>
      </c>
      <c r="Q53" s="20">
        <v>2</v>
      </c>
    </row>
    <row r="54" spans="2:17" ht="20.100000000000001" customHeight="1" thickBot="1" x14ac:dyDescent="0.25">
      <c r="B54" s="4" t="s">
        <v>241</v>
      </c>
      <c r="C54" s="20">
        <v>319</v>
      </c>
      <c r="D54" s="20">
        <v>137</v>
      </c>
      <c r="E54" s="20">
        <v>89</v>
      </c>
      <c r="F54" s="20">
        <v>66</v>
      </c>
      <c r="G54" s="20">
        <v>27</v>
      </c>
      <c r="H54" s="20">
        <v>2</v>
      </c>
      <c r="I54" s="20">
        <v>0</v>
      </c>
      <c r="J54" s="20">
        <v>0</v>
      </c>
      <c r="K54" s="20">
        <v>0</v>
      </c>
      <c r="L54" s="20">
        <v>2</v>
      </c>
      <c r="M54" s="20">
        <v>321</v>
      </c>
      <c r="N54" s="20">
        <v>137</v>
      </c>
      <c r="O54" s="20">
        <v>89</v>
      </c>
      <c r="P54" s="20">
        <v>66</v>
      </c>
      <c r="Q54" s="20">
        <v>29</v>
      </c>
    </row>
    <row r="55" spans="2:17" ht="20.100000000000001" customHeight="1" thickBot="1" x14ac:dyDescent="0.25">
      <c r="B55" s="4" t="s">
        <v>242</v>
      </c>
      <c r="C55" s="20">
        <v>332</v>
      </c>
      <c r="D55" s="20">
        <v>196</v>
      </c>
      <c r="E55" s="20">
        <v>118</v>
      </c>
      <c r="F55" s="20">
        <v>16</v>
      </c>
      <c r="G55" s="20">
        <v>2</v>
      </c>
      <c r="H55" s="20">
        <v>4</v>
      </c>
      <c r="I55" s="20">
        <v>2</v>
      </c>
      <c r="J55" s="20">
        <v>2</v>
      </c>
      <c r="K55" s="20">
        <v>0</v>
      </c>
      <c r="L55" s="20">
        <v>0</v>
      </c>
      <c r="M55" s="20">
        <v>336</v>
      </c>
      <c r="N55" s="20">
        <v>198</v>
      </c>
      <c r="O55" s="20">
        <v>120</v>
      </c>
      <c r="P55" s="20">
        <v>16</v>
      </c>
      <c r="Q55" s="20">
        <v>2</v>
      </c>
    </row>
    <row r="56" spans="2:17" ht="20.100000000000001" customHeight="1" thickBot="1" x14ac:dyDescent="0.25">
      <c r="B56" s="4" t="s">
        <v>243</v>
      </c>
      <c r="C56" s="20">
        <v>50</v>
      </c>
      <c r="D56" s="20">
        <v>28</v>
      </c>
      <c r="E56" s="20">
        <v>19</v>
      </c>
      <c r="F56" s="20">
        <v>2</v>
      </c>
      <c r="G56" s="20">
        <v>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50</v>
      </c>
      <c r="N56" s="20">
        <v>28</v>
      </c>
      <c r="O56" s="20">
        <v>19</v>
      </c>
      <c r="P56" s="20">
        <v>2</v>
      </c>
      <c r="Q56" s="20">
        <v>1</v>
      </c>
    </row>
    <row r="57" spans="2:17" ht="20.100000000000001" customHeight="1" thickBot="1" x14ac:dyDescent="0.25">
      <c r="B57" s="4" t="s">
        <v>244</v>
      </c>
      <c r="C57" s="20">
        <v>66</v>
      </c>
      <c r="D57" s="20">
        <v>30</v>
      </c>
      <c r="E57" s="20">
        <v>23</v>
      </c>
      <c r="F57" s="20">
        <v>8</v>
      </c>
      <c r="G57" s="20">
        <v>5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66</v>
      </c>
      <c r="N57" s="20">
        <v>30</v>
      </c>
      <c r="O57" s="20">
        <v>23</v>
      </c>
      <c r="P57" s="20">
        <v>8</v>
      </c>
      <c r="Q57" s="20">
        <v>5</v>
      </c>
    </row>
    <row r="58" spans="2:17" ht="20.100000000000001" customHeight="1" thickBot="1" x14ac:dyDescent="0.25">
      <c r="B58" s="4" t="s">
        <v>270</v>
      </c>
      <c r="C58" s="20">
        <v>70</v>
      </c>
      <c r="D58" s="20">
        <v>34</v>
      </c>
      <c r="E58" s="20">
        <v>34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70</v>
      </c>
      <c r="N58" s="20">
        <v>34</v>
      </c>
      <c r="O58" s="20">
        <v>34</v>
      </c>
      <c r="P58" s="20">
        <v>2</v>
      </c>
      <c r="Q58" s="20">
        <v>0</v>
      </c>
    </row>
    <row r="59" spans="2:17" ht="20.100000000000001" customHeight="1" thickBot="1" x14ac:dyDescent="0.25">
      <c r="B59" s="4" t="s">
        <v>246</v>
      </c>
      <c r="C59" s="20">
        <v>166</v>
      </c>
      <c r="D59" s="20">
        <v>102</v>
      </c>
      <c r="E59" s="20">
        <v>61</v>
      </c>
      <c r="F59" s="20">
        <v>3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166</v>
      </c>
      <c r="N59" s="20">
        <v>102</v>
      </c>
      <c r="O59" s="20">
        <v>61</v>
      </c>
      <c r="P59" s="20">
        <v>3</v>
      </c>
      <c r="Q59" s="20">
        <v>0</v>
      </c>
    </row>
    <row r="60" spans="2:17" ht="20.100000000000001" customHeight="1" thickBot="1" x14ac:dyDescent="0.25">
      <c r="B60" s="4" t="s">
        <v>247</v>
      </c>
      <c r="C60" s="20">
        <v>36</v>
      </c>
      <c r="D60" s="20">
        <v>20</v>
      </c>
      <c r="E60" s="20">
        <v>14</v>
      </c>
      <c r="F60" s="20">
        <v>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36</v>
      </c>
      <c r="N60" s="20">
        <v>20</v>
      </c>
      <c r="O60" s="20">
        <v>14</v>
      </c>
      <c r="P60" s="20">
        <v>2</v>
      </c>
      <c r="Q60" s="20">
        <v>0</v>
      </c>
    </row>
    <row r="61" spans="2:17" ht="20.100000000000001" customHeight="1" thickBot="1" x14ac:dyDescent="0.25">
      <c r="B61" s="7" t="s">
        <v>22</v>
      </c>
      <c r="C61" s="9">
        <f>SUM(C11:C60)</f>
        <v>5965</v>
      </c>
      <c r="D61" s="9">
        <f t="shared" ref="D61:Q61" si="0">SUM(D11:D60)</f>
        <v>3764</v>
      </c>
      <c r="E61" s="9">
        <f t="shared" si="0"/>
        <v>1556</v>
      </c>
      <c r="F61" s="9">
        <f t="shared" si="0"/>
        <v>527</v>
      </c>
      <c r="G61" s="9">
        <f t="shared" si="0"/>
        <v>118</v>
      </c>
      <c r="H61" s="9">
        <f t="shared" si="0"/>
        <v>75</v>
      </c>
      <c r="I61" s="9">
        <f t="shared" si="0"/>
        <v>61</v>
      </c>
      <c r="J61" s="9">
        <f t="shared" si="0"/>
        <v>7</v>
      </c>
      <c r="K61" s="9">
        <f t="shared" si="0"/>
        <v>5</v>
      </c>
      <c r="L61" s="9">
        <f t="shared" si="0"/>
        <v>2</v>
      </c>
      <c r="M61" s="9">
        <f t="shared" si="0"/>
        <v>6040</v>
      </c>
      <c r="N61" s="9">
        <f t="shared" si="0"/>
        <v>3825</v>
      </c>
      <c r="O61" s="9">
        <f t="shared" si="0"/>
        <v>1563</v>
      </c>
      <c r="P61" s="9">
        <f t="shared" si="0"/>
        <v>532</v>
      </c>
      <c r="Q61" s="9">
        <f t="shared" si="0"/>
        <v>120</v>
      </c>
    </row>
    <row r="62" spans="2:17" x14ac:dyDescent="0.2">
      <c r="C62" s="58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1"/>
    <col min="8" max="8" width="11" style="42"/>
    <col min="9" max="9" width="11" style="41"/>
    <col min="19" max="19" width="12.625" customWidth="1"/>
  </cols>
  <sheetData>
    <row r="9" spans="2:8" ht="78" customHeight="1" x14ac:dyDescent="0.2">
      <c r="B9" s="26"/>
      <c r="C9" s="23" t="s">
        <v>120</v>
      </c>
      <c r="D9" s="23" t="s">
        <v>121</v>
      </c>
      <c r="E9" s="27" t="s">
        <v>122</v>
      </c>
    </row>
    <row r="10" spans="2:8" ht="20.100000000000001" customHeight="1" thickBot="1" x14ac:dyDescent="0.25">
      <c r="B10" s="3" t="s">
        <v>198</v>
      </c>
      <c r="C10" s="40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0.97575757575757571</v>
      </c>
      <c r="D10" s="49">
        <f>IF(AND('Personas Enjuiciadas'!D11+'Personas Enjuiciadas'!I11&gt;0,'Personas Enjuiciadas'!N11+'Personas Enjuiciadas'!P11&gt;0),('Personas Enjuiciadas'!D11+'Personas Enjuiciadas'!I11)/('Personas Enjuiciadas'!N11+'Personas Enjuiciadas'!P11),"-")</f>
        <v>0.96721311475409832</v>
      </c>
      <c r="E10" s="49">
        <f>IF(AND('Personas Enjuiciadas'!E11+'Personas Enjuiciadas'!J11&gt;0,'Personas Enjuiciadas'!O11+'Personas Enjuiciadas'!Q11&gt;0),('Personas Enjuiciadas'!E11+'Personas Enjuiciadas'!J11)/('Personas Enjuiciadas'!O11+'Personas Enjuiciadas'!Q11),"-")</f>
        <v>0.98076923076923073</v>
      </c>
      <c r="H10" s="43"/>
    </row>
    <row r="11" spans="2:8" ht="20.100000000000001" customHeight="1" thickBot="1" x14ac:dyDescent="0.25">
      <c r="B11" s="4" t="s">
        <v>199</v>
      </c>
      <c r="C11" s="40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0.92657342657342656</v>
      </c>
      <c r="D11" s="49">
        <f>IF(AND('Personas Enjuiciadas'!D12+'Personas Enjuiciadas'!I12&gt;0,'Personas Enjuiciadas'!N12+'Personas Enjuiciadas'!P12&gt;0),('Personas Enjuiciadas'!D12+'Personas Enjuiciadas'!I12)/('Personas Enjuiciadas'!N12+'Personas Enjuiciadas'!P12),"-")</f>
        <v>0.92248062015503873</v>
      </c>
      <c r="E11" s="49">
        <f>IF(AND('Personas Enjuiciadas'!E12+'Personas Enjuiciadas'!J12&gt;0,'Personas Enjuiciadas'!O12+'Personas Enjuiciadas'!Q12&gt;0),('Personas Enjuiciadas'!E12+'Personas Enjuiciadas'!J12)/('Personas Enjuiciadas'!O12+'Personas Enjuiciadas'!Q12),"-")</f>
        <v>0.9642857142857143</v>
      </c>
      <c r="H11" s="43"/>
    </row>
    <row r="12" spans="2:8" ht="20.100000000000001" customHeight="1" thickBot="1" x14ac:dyDescent="0.25">
      <c r="B12" s="4" t="s">
        <v>200</v>
      </c>
      <c r="C12" s="40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0.88023952095808389</v>
      </c>
      <c r="D12" s="49">
        <f>IF(AND('Personas Enjuiciadas'!D13+'Personas Enjuiciadas'!I13&gt;0,'Personas Enjuiciadas'!N13+'Personas Enjuiciadas'!P13&gt;0),('Personas Enjuiciadas'!D13+'Personas Enjuiciadas'!I13)/('Personas Enjuiciadas'!N13+'Personas Enjuiciadas'!P13),"-")</f>
        <v>0.87577639751552794</v>
      </c>
      <c r="E12" s="49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2" s="43"/>
    </row>
    <row r="13" spans="2:8" ht="20.100000000000001" customHeight="1" thickBot="1" x14ac:dyDescent="0.25">
      <c r="B13" s="4" t="s">
        <v>201</v>
      </c>
      <c r="C13" s="40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0.93965517241379315</v>
      </c>
      <c r="D13" s="49">
        <f>IF(AND('Personas Enjuiciadas'!D14+'Personas Enjuiciadas'!I14&gt;0,'Personas Enjuiciadas'!N14+'Personas Enjuiciadas'!P14&gt;0),('Personas Enjuiciadas'!D14+'Personas Enjuiciadas'!I14)/('Personas Enjuiciadas'!N14+'Personas Enjuiciadas'!P14),"-")</f>
        <v>0.92820512820512824</v>
      </c>
      <c r="E13" s="49">
        <f>IF(AND('Personas Enjuiciadas'!E14+'Personas Enjuiciadas'!J14&gt;0,'Personas Enjuiciadas'!O14+'Personas Enjuiciadas'!Q14&gt;0),('Personas Enjuiciadas'!E14+'Personas Enjuiciadas'!J14)/('Personas Enjuiciadas'!O14+'Personas Enjuiciadas'!Q14),"-")</f>
        <v>1</v>
      </c>
      <c r="H13" s="43"/>
    </row>
    <row r="14" spans="2:8" ht="20.100000000000001" customHeight="1" thickBot="1" x14ac:dyDescent="0.25">
      <c r="B14" s="4" t="s">
        <v>202</v>
      </c>
      <c r="C14" s="40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0.9285714285714286</v>
      </c>
      <c r="D14" s="49">
        <f>IF(AND('Personas Enjuiciadas'!D15+'Personas Enjuiciadas'!I15&gt;0,'Personas Enjuiciadas'!N15+'Personas Enjuiciadas'!P15&gt;0),('Personas Enjuiciadas'!D15+'Personas Enjuiciadas'!I15)/('Personas Enjuiciadas'!N15+'Personas Enjuiciadas'!P15),"-")</f>
        <v>0.91111111111111109</v>
      </c>
      <c r="E14" s="49">
        <f>IF(AND('Personas Enjuiciadas'!E15+'Personas Enjuiciadas'!J15&gt;0,'Personas Enjuiciadas'!O15+'Personas Enjuiciadas'!Q15&gt;0),('Personas Enjuiciadas'!E15+'Personas Enjuiciadas'!J15)/('Personas Enjuiciadas'!O15+'Personas Enjuiciadas'!Q15),"-")</f>
        <v>0.97222222222222221</v>
      </c>
      <c r="H14" s="43"/>
    </row>
    <row r="15" spans="2:8" ht="20.100000000000001" customHeight="1" thickBot="1" x14ac:dyDescent="0.25">
      <c r="B15" s="4" t="s">
        <v>203</v>
      </c>
      <c r="C15" s="40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0.92753623188405798</v>
      </c>
      <c r="D15" s="49">
        <f>IF(AND('Personas Enjuiciadas'!D16+'Personas Enjuiciadas'!I16&gt;0,'Personas Enjuiciadas'!N16+'Personas Enjuiciadas'!P16&gt;0),('Personas Enjuiciadas'!D16+'Personas Enjuiciadas'!I16)/('Personas Enjuiciadas'!N16+'Personas Enjuiciadas'!P16),"-")</f>
        <v>0.92063492063492058</v>
      </c>
      <c r="E15" s="49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3"/>
    </row>
    <row r="16" spans="2:8" ht="20.100000000000001" customHeight="1" thickBot="1" x14ac:dyDescent="0.25">
      <c r="B16" s="4" t="s">
        <v>204</v>
      </c>
      <c r="C16" s="40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0.75980392156862742</v>
      </c>
      <c r="D16" s="49">
        <f>IF(AND('Personas Enjuiciadas'!D17+'Personas Enjuiciadas'!I17&gt;0,'Personas Enjuiciadas'!N17+'Personas Enjuiciadas'!P17&gt;0),('Personas Enjuiciadas'!D17+'Personas Enjuiciadas'!I17)/('Personas Enjuiciadas'!N17+'Personas Enjuiciadas'!P17),"-")</f>
        <v>0.73287671232876717</v>
      </c>
      <c r="E16" s="49">
        <f>IF(AND('Personas Enjuiciadas'!E17+'Personas Enjuiciadas'!J17&gt;0,'Personas Enjuiciadas'!O17+'Personas Enjuiciadas'!Q17&gt;0),('Personas Enjuiciadas'!E17+'Personas Enjuiciadas'!J17)/('Personas Enjuiciadas'!O17+'Personas Enjuiciadas'!Q17),"-")</f>
        <v>0.82758620689655171</v>
      </c>
      <c r="H16" s="43"/>
    </row>
    <row r="17" spans="2:8" ht="20.100000000000001" customHeight="1" thickBot="1" x14ac:dyDescent="0.25">
      <c r="B17" s="4" t="s">
        <v>205</v>
      </c>
      <c r="C17" s="40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0.78695652173913044</v>
      </c>
      <c r="D17" s="49">
        <f>IF(AND('Personas Enjuiciadas'!D18+'Personas Enjuiciadas'!I18&gt;0,'Personas Enjuiciadas'!N18+'Personas Enjuiciadas'!P18&gt;0),('Personas Enjuiciadas'!D18+'Personas Enjuiciadas'!I18)/('Personas Enjuiciadas'!N18+'Personas Enjuiciadas'!P18),"-")</f>
        <v>0.76262626262626265</v>
      </c>
      <c r="E17" s="49">
        <f>IF(AND('Personas Enjuiciadas'!E18+'Personas Enjuiciadas'!J18&gt;0,'Personas Enjuiciadas'!O18+'Personas Enjuiciadas'!Q18&gt;0),('Personas Enjuiciadas'!E18+'Personas Enjuiciadas'!J18)/('Personas Enjuiciadas'!O18+'Personas Enjuiciadas'!Q18),"-")</f>
        <v>0.9375</v>
      </c>
      <c r="H17" s="43"/>
    </row>
    <row r="18" spans="2:8" ht="20.100000000000001" customHeight="1" thickBot="1" x14ac:dyDescent="0.25">
      <c r="B18" s="4" t="s">
        <v>206</v>
      </c>
      <c r="C18" s="40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0.95121951219512191</v>
      </c>
      <c r="D18" s="49">
        <f>IF(AND('Personas Enjuiciadas'!D19+'Personas Enjuiciadas'!I19&gt;0,'Personas Enjuiciadas'!N19+'Personas Enjuiciadas'!P19&gt;0),('Personas Enjuiciadas'!D19+'Personas Enjuiciadas'!I19)/('Personas Enjuiciadas'!N19+'Personas Enjuiciadas'!P19),"-")</f>
        <v>0.96</v>
      </c>
      <c r="E18" s="49">
        <f>IF(AND('Personas Enjuiciadas'!E19+'Personas Enjuiciadas'!J19&gt;0,'Personas Enjuiciadas'!O19+'Personas Enjuiciadas'!Q19&gt;0),('Personas Enjuiciadas'!E19+'Personas Enjuiciadas'!J19)/('Personas Enjuiciadas'!O19+'Personas Enjuiciadas'!Q19),"-")</f>
        <v>0.9375</v>
      </c>
      <c r="H18" s="43"/>
    </row>
    <row r="19" spans="2:8" ht="20.100000000000001" customHeight="1" thickBot="1" x14ac:dyDescent="0.25">
      <c r="B19" s="4" t="s">
        <v>207</v>
      </c>
      <c r="C19" s="40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0.91666666666666663</v>
      </c>
      <c r="D19" s="49">
        <f>IF(AND('Personas Enjuiciadas'!D20+'Personas Enjuiciadas'!I20&gt;0,'Personas Enjuiciadas'!N20+'Personas Enjuiciadas'!P20&gt;0),('Personas Enjuiciadas'!D20+'Personas Enjuiciadas'!I20)/('Personas Enjuiciadas'!N20+'Personas Enjuiciadas'!P20),"-")</f>
        <v>0.88888888888888884</v>
      </c>
      <c r="E19" s="49">
        <f>IF(AND('Personas Enjuiciadas'!E20+'Personas Enjuiciadas'!J20&gt;0,'Personas Enjuiciadas'!O20+'Personas Enjuiciadas'!Q20&gt;0),('Personas Enjuiciadas'!E20+'Personas Enjuiciadas'!J20)/('Personas Enjuiciadas'!O20+'Personas Enjuiciadas'!Q20),"-")</f>
        <v>1</v>
      </c>
      <c r="H19" s="43"/>
    </row>
    <row r="20" spans="2:8" ht="20.100000000000001" customHeight="1" thickBot="1" x14ac:dyDescent="0.25">
      <c r="B20" s="4" t="s">
        <v>208</v>
      </c>
      <c r="C20" s="40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0.93388429752066116</v>
      </c>
      <c r="D20" s="49">
        <f>IF(AND('Personas Enjuiciadas'!D21+'Personas Enjuiciadas'!I21&gt;0,'Personas Enjuiciadas'!N21+'Personas Enjuiciadas'!P21&gt;0),('Personas Enjuiciadas'!D21+'Personas Enjuiciadas'!I21)/('Personas Enjuiciadas'!N21+'Personas Enjuiciadas'!P21),"-")</f>
        <v>0.92405063291139244</v>
      </c>
      <c r="E20" s="49">
        <f>IF(AND('Personas Enjuiciadas'!E21+'Personas Enjuiciadas'!J21&gt;0,'Personas Enjuiciadas'!O21+'Personas Enjuiciadas'!Q21&gt;0),('Personas Enjuiciadas'!E21+'Personas Enjuiciadas'!J21)/('Personas Enjuiciadas'!O21+'Personas Enjuiciadas'!Q21),"-")</f>
        <v>0.95238095238095233</v>
      </c>
      <c r="H20" s="43"/>
    </row>
    <row r="21" spans="2:8" ht="20.100000000000001" customHeight="1" thickBot="1" x14ac:dyDescent="0.25">
      <c r="B21" s="4" t="s">
        <v>209</v>
      </c>
      <c r="C21" s="40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0.95614035087719296</v>
      </c>
      <c r="D21" s="49">
        <f>IF(AND('Personas Enjuiciadas'!D22+'Personas Enjuiciadas'!I22&gt;0,'Personas Enjuiciadas'!N22+'Personas Enjuiciadas'!P22&gt;0),('Personas Enjuiciadas'!D22+'Personas Enjuiciadas'!I22)/('Personas Enjuiciadas'!N22+'Personas Enjuiciadas'!P22),"-")</f>
        <v>0.95049504950495045</v>
      </c>
      <c r="E21" s="49">
        <f>IF(AND('Personas Enjuiciadas'!E22+'Personas Enjuiciadas'!J22&gt;0,'Personas Enjuiciadas'!O22+'Personas Enjuiciadas'!Q22&gt;0),('Personas Enjuiciadas'!E22+'Personas Enjuiciadas'!J22)/('Personas Enjuiciadas'!O22+'Personas Enjuiciadas'!Q22),"-")</f>
        <v>1</v>
      </c>
      <c r="H21" s="43"/>
    </row>
    <row r="22" spans="2:8" ht="20.100000000000001" customHeight="1" thickBot="1" x14ac:dyDescent="0.25">
      <c r="B22" s="4" t="s">
        <v>210</v>
      </c>
      <c r="C22" s="40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0.95564516129032262</v>
      </c>
      <c r="D22" s="49">
        <f>IF(AND('Personas Enjuiciadas'!D23+'Personas Enjuiciadas'!I23&gt;0,'Personas Enjuiciadas'!N23+'Personas Enjuiciadas'!P23&gt;0),('Personas Enjuiciadas'!D23+'Personas Enjuiciadas'!I23)/('Personas Enjuiciadas'!N23+'Personas Enjuiciadas'!P23),"-")</f>
        <v>0.95302013422818788</v>
      </c>
      <c r="E22" s="49">
        <f>IF(AND('Personas Enjuiciadas'!E23+'Personas Enjuiciadas'!J23&gt;0,'Personas Enjuiciadas'!O23+'Personas Enjuiciadas'!Q23&gt;0),('Personas Enjuiciadas'!E23+'Personas Enjuiciadas'!J23)/('Personas Enjuiciadas'!O23+'Personas Enjuiciadas'!Q23),"-")</f>
        <v>0.95959595959595956</v>
      </c>
      <c r="H22" s="43"/>
    </row>
    <row r="23" spans="2:8" ht="20.100000000000001" customHeight="1" thickBot="1" x14ac:dyDescent="0.25">
      <c r="B23" s="4" t="s">
        <v>211</v>
      </c>
      <c r="C23" s="40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0.92993630573248409</v>
      </c>
      <c r="D23" s="49">
        <f>IF(AND('Personas Enjuiciadas'!D24+'Personas Enjuiciadas'!I24&gt;0,'Personas Enjuiciadas'!N24+'Personas Enjuiciadas'!P24&gt;0),('Personas Enjuiciadas'!D24+'Personas Enjuiciadas'!I24)/('Personas Enjuiciadas'!N24+'Personas Enjuiciadas'!P24),"-")</f>
        <v>0.93005181347150256</v>
      </c>
      <c r="E23" s="49">
        <f>IF(AND('Personas Enjuiciadas'!E24+'Personas Enjuiciadas'!J24&gt;0,'Personas Enjuiciadas'!O24+'Personas Enjuiciadas'!Q24&gt;0),('Personas Enjuiciadas'!E24+'Personas Enjuiciadas'!J24)/('Personas Enjuiciadas'!O24+'Personas Enjuiciadas'!Q24),"-")</f>
        <v>0.92941176470588238</v>
      </c>
      <c r="H23" s="43"/>
    </row>
    <row r="24" spans="2:8" ht="20.100000000000001" customHeight="1" thickBot="1" x14ac:dyDescent="0.25">
      <c r="B24" s="4" t="s">
        <v>212</v>
      </c>
      <c r="C24" s="40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0.90109890109890112</v>
      </c>
      <c r="D24" s="49">
        <f>IF(AND('Personas Enjuiciadas'!D25+'Personas Enjuiciadas'!I25&gt;0,'Personas Enjuiciadas'!N25+'Personas Enjuiciadas'!P25&gt;0),('Personas Enjuiciadas'!D25+'Personas Enjuiciadas'!I25)/('Personas Enjuiciadas'!N25+'Personas Enjuiciadas'!P25),"-")</f>
        <v>0.88479262672811065</v>
      </c>
      <c r="E24" s="49">
        <f>IF(AND('Personas Enjuiciadas'!E25+'Personas Enjuiciadas'!J25&gt;0,'Personas Enjuiciadas'!O25+'Personas Enjuiciadas'!Q25&gt;0),('Personas Enjuiciadas'!E25+'Personas Enjuiciadas'!J25)/('Personas Enjuiciadas'!O25+'Personas Enjuiciadas'!Q25),"-")</f>
        <v>0.9642857142857143</v>
      </c>
      <c r="H24" s="43"/>
    </row>
    <row r="25" spans="2:8" ht="20.100000000000001" customHeight="1" thickBot="1" x14ac:dyDescent="0.25">
      <c r="B25" s="5" t="s">
        <v>213</v>
      </c>
      <c r="C25" s="40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0.82894736842105265</v>
      </c>
      <c r="D25" s="49">
        <f>IF(AND('Personas Enjuiciadas'!D26+'Personas Enjuiciadas'!I26&gt;0,'Personas Enjuiciadas'!N26+'Personas Enjuiciadas'!P26&gt;0),('Personas Enjuiciadas'!D26+'Personas Enjuiciadas'!I26)/('Personas Enjuiciadas'!N26+'Personas Enjuiciadas'!P26),"-")</f>
        <v>0.81034482758620685</v>
      </c>
      <c r="E25" s="49">
        <f>IF(AND('Personas Enjuiciadas'!E26+'Personas Enjuiciadas'!J26&gt;0,'Personas Enjuiciadas'!O26+'Personas Enjuiciadas'!Q26&gt;0),('Personas Enjuiciadas'!E26+'Personas Enjuiciadas'!J26)/('Personas Enjuiciadas'!O26+'Personas Enjuiciadas'!Q26),"-")</f>
        <v>0.88888888888888884</v>
      </c>
      <c r="H25" s="43"/>
    </row>
    <row r="26" spans="2:8" ht="20.100000000000001" customHeight="1" thickBot="1" x14ac:dyDescent="0.25">
      <c r="B26" s="6" t="s">
        <v>214</v>
      </c>
      <c r="C26" s="40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0.5714285714285714</v>
      </c>
      <c r="D26" s="49">
        <f>IF(AND('Personas Enjuiciadas'!D27+'Personas Enjuiciadas'!I27&gt;0,'Personas Enjuiciadas'!N27+'Personas Enjuiciadas'!P27&gt;0),('Personas Enjuiciadas'!D27+'Personas Enjuiciadas'!I27)/('Personas Enjuiciadas'!N27+'Personas Enjuiciadas'!P27),"-")</f>
        <v>0.5</v>
      </c>
      <c r="E26" s="49">
        <f>IF(AND('Personas Enjuiciadas'!E27+'Personas Enjuiciadas'!J27&gt;0,'Personas Enjuiciadas'!O27+'Personas Enjuiciadas'!Q27&gt;0),('Personas Enjuiciadas'!E27+'Personas Enjuiciadas'!J27)/('Personas Enjuiciadas'!O27+'Personas Enjuiciadas'!Q27),"-")</f>
        <v>1</v>
      </c>
      <c r="H26" s="43"/>
    </row>
    <row r="27" spans="2:8" ht="20.100000000000001" customHeight="1" thickBot="1" x14ac:dyDescent="0.25">
      <c r="B27" s="4" t="s">
        <v>215</v>
      </c>
      <c r="C27" s="40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1</v>
      </c>
      <c r="D27" s="49">
        <f>IF(AND('Personas Enjuiciadas'!D28+'Personas Enjuiciadas'!I28&gt;0,'Personas Enjuiciadas'!N28+'Personas Enjuiciadas'!P28&gt;0),('Personas Enjuiciadas'!D28+'Personas Enjuiciadas'!I28)/('Personas Enjuiciadas'!N28+'Personas Enjuiciadas'!P28),"-")</f>
        <v>1</v>
      </c>
      <c r="E27" s="49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3"/>
    </row>
    <row r="28" spans="2:8" ht="20.100000000000001" customHeight="1" thickBot="1" x14ac:dyDescent="0.25">
      <c r="B28" s="4" t="s">
        <v>216</v>
      </c>
      <c r="C28" s="40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0.94594594594594594</v>
      </c>
      <c r="D28" s="49">
        <f>IF(AND('Personas Enjuiciadas'!D29+'Personas Enjuiciadas'!I29&gt;0,'Personas Enjuiciadas'!N29+'Personas Enjuiciadas'!P29&gt;0),('Personas Enjuiciadas'!D29+'Personas Enjuiciadas'!I29)/('Personas Enjuiciadas'!N29+'Personas Enjuiciadas'!P29),"-")</f>
        <v>0.9375</v>
      </c>
      <c r="E28" s="49">
        <f>IF(AND('Personas Enjuiciadas'!E29+'Personas Enjuiciadas'!J29&gt;0,'Personas Enjuiciadas'!O29+'Personas Enjuiciadas'!Q29&gt;0),('Personas Enjuiciadas'!E29+'Personas Enjuiciadas'!J29)/('Personas Enjuiciadas'!O29+'Personas Enjuiciadas'!Q29),"-")</f>
        <v>1</v>
      </c>
      <c r="H28" s="43"/>
    </row>
    <row r="29" spans="2:8" ht="20.100000000000001" customHeight="1" thickBot="1" x14ac:dyDescent="0.25">
      <c r="B29" s="4" t="s">
        <v>217</v>
      </c>
      <c r="C29" s="40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1</v>
      </c>
      <c r="D29" s="49">
        <f>IF(AND('Personas Enjuiciadas'!D30+'Personas Enjuiciadas'!I30&gt;0,'Personas Enjuiciadas'!N30+'Personas Enjuiciadas'!P30&gt;0),('Personas Enjuiciadas'!D30+'Personas Enjuiciadas'!I30)/('Personas Enjuiciadas'!N30+'Personas Enjuiciadas'!P30),"-")</f>
        <v>1</v>
      </c>
      <c r="E29" s="49" t="str">
        <f>IF(AND('Personas Enjuiciadas'!E30+'Personas Enjuiciadas'!J30&gt;0,'Personas Enjuiciadas'!O30+'Personas Enjuiciadas'!Q30&gt;0),('Personas Enjuiciadas'!E30+'Personas Enjuiciadas'!J30)/('Personas Enjuiciadas'!O30+'Personas Enjuiciadas'!Q30),"-")</f>
        <v>-</v>
      </c>
      <c r="H29" s="43"/>
    </row>
    <row r="30" spans="2:8" ht="20.100000000000001" customHeight="1" thickBot="1" x14ac:dyDescent="0.25">
      <c r="B30" s="4" t="s">
        <v>218</v>
      </c>
      <c r="C30" s="40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0.6428571428571429</v>
      </c>
      <c r="D30" s="49">
        <f>IF(AND('Personas Enjuiciadas'!D31+'Personas Enjuiciadas'!I31&gt;0,'Personas Enjuiciadas'!N31+'Personas Enjuiciadas'!P31&gt;0),('Personas Enjuiciadas'!D31+'Personas Enjuiciadas'!I31)/('Personas Enjuiciadas'!N31+'Personas Enjuiciadas'!P31),"-")</f>
        <v>0.61538461538461542</v>
      </c>
      <c r="E30" s="49">
        <f>IF(AND('Personas Enjuiciadas'!E31+'Personas Enjuiciadas'!J31&gt;0,'Personas Enjuiciadas'!O31+'Personas Enjuiciadas'!Q31&gt;0),('Personas Enjuiciadas'!E31+'Personas Enjuiciadas'!J31)/('Personas Enjuiciadas'!O31+'Personas Enjuiciadas'!Q31),"-")</f>
        <v>1</v>
      </c>
      <c r="H30" s="43"/>
    </row>
    <row r="31" spans="2:8" ht="20.100000000000001" customHeight="1" thickBot="1" x14ac:dyDescent="0.25">
      <c r="B31" s="4" t="s">
        <v>219</v>
      </c>
      <c r="C31" s="40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0.93333333333333335</v>
      </c>
      <c r="D31" s="49">
        <f>IF(AND('Personas Enjuiciadas'!D32+'Personas Enjuiciadas'!I32&gt;0,'Personas Enjuiciadas'!N32+'Personas Enjuiciadas'!P32&gt;0),('Personas Enjuiciadas'!D32+'Personas Enjuiciadas'!I32)/('Personas Enjuiciadas'!N32+'Personas Enjuiciadas'!P32),"-")</f>
        <v>0.875</v>
      </c>
      <c r="E31" s="49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3"/>
    </row>
    <row r="32" spans="2:8" ht="20.100000000000001" customHeight="1" thickBot="1" x14ac:dyDescent="0.25">
      <c r="B32" s="4" t="s">
        <v>220</v>
      </c>
      <c r="C32" s="40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0.875</v>
      </c>
      <c r="D32" s="49">
        <f>IF(AND('Personas Enjuiciadas'!D33+'Personas Enjuiciadas'!I33&gt;0,'Personas Enjuiciadas'!N33+'Personas Enjuiciadas'!P33&gt;0),('Personas Enjuiciadas'!D33+'Personas Enjuiciadas'!I33)/('Personas Enjuiciadas'!N33+'Personas Enjuiciadas'!P33),"-")</f>
        <v>0.75</v>
      </c>
      <c r="E32" s="49">
        <f>IF(AND('Personas Enjuiciadas'!E33+'Personas Enjuiciadas'!J33&gt;0,'Personas Enjuiciadas'!O33+'Personas Enjuiciadas'!Q33&gt;0),('Personas Enjuiciadas'!E33+'Personas Enjuiciadas'!J33)/('Personas Enjuiciadas'!O33+'Personas Enjuiciadas'!Q33),"-")</f>
        <v>1</v>
      </c>
      <c r="H32" s="43"/>
    </row>
    <row r="33" spans="2:8" ht="20.100000000000001" customHeight="1" thickBot="1" x14ac:dyDescent="0.25">
      <c r="B33" s="4" t="s">
        <v>221</v>
      </c>
      <c r="C33" s="40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0.66666666666666663</v>
      </c>
      <c r="D33" s="49">
        <f>IF(AND('Personas Enjuiciadas'!D34+'Personas Enjuiciadas'!I34&gt;0,'Personas Enjuiciadas'!N34+'Personas Enjuiciadas'!P34&gt;0),('Personas Enjuiciadas'!D34+'Personas Enjuiciadas'!I34)/('Personas Enjuiciadas'!N34+'Personas Enjuiciadas'!P34),"-")</f>
        <v>0.66666666666666663</v>
      </c>
      <c r="E33" s="49" t="str">
        <f>IF(AND('Personas Enjuiciadas'!E34+'Personas Enjuiciadas'!J34&gt;0,'Personas Enjuiciadas'!O34+'Personas Enjuiciadas'!Q34&gt;0),('Personas Enjuiciadas'!E34+'Personas Enjuiciadas'!J34)/('Personas Enjuiciadas'!O34+'Personas Enjuiciadas'!Q34),"-")</f>
        <v>-</v>
      </c>
      <c r="H33" s="43"/>
    </row>
    <row r="34" spans="2:8" ht="20.100000000000001" customHeight="1" thickBot="1" x14ac:dyDescent="0.25">
      <c r="B34" s="4" t="s">
        <v>222</v>
      </c>
      <c r="C34" s="40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0.75</v>
      </c>
      <c r="D34" s="49">
        <f>IF(AND('Personas Enjuiciadas'!D35+'Personas Enjuiciadas'!I35&gt;0,'Personas Enjuiciadas'!N35+'Personas Enjuiciadas'!P35&gt;0),('Personas Enjuiciadas'!D35+'Personas Enjuiciadas'!I35)/('Personas Enjuiciadas'!N35+'Personas Enjuiciadas'!P35),"-")</f>
        <v>0.75</v>
      </c>
      <c r="E34" s="49" t="str">
        <f>IF(AND('Personas Enjuiciadas'!E35+'Personas Enjuiciadas'!J35&gt;0,'Personas Enjuiciadas'!O35+'Personas Enjuiciadas'!Q35&gt;0),('Personas Enjuiciadas'!E35+'Personas Enjuiciadas'!J35)/('Personas Enjuiciadas'!O35+'Personas Enjuiciadas'!Q35),"-")</f>
        <v>-</v>
      </c>
      <c r="H34" s="43"/>
    </row>
    <row r="35" spans="2:8" ht="20.100000000000001" customHeight="1" thickBot="1" x14ac:dyDescent="0.25">
      <c r="B35" s="4" t="s">
        <v>223</v>
      </c>
      <c r="C35" s="40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0.8571428571428571</v>
      </c>
      <c r="D35" s="49">
        <f>IF(AND('Personas Enjuiciadas'!D36+'Personas Enjuiciadas'!I36&gt;0,'Personas Enjuiciadas'!N36+'Personas Enjuiciadas'!P36&gt;0),('Personas Enjuiciadas'!D36+'Personas Enjuiciadas'!I36)/('Personas Enjuiciadas'!N36+'Personas Enjuiciadas'!P36),"-")</f>
        <v>0.9</v>
      </c>
      <c r="E35" s="49">
        <f>IF(AND('Personas Enjuiciadas'!E36+'Personas Enjuiciadas'!J36&gt;0,'Personas Enjuiciadas'!O36+'Personas Enjuiciadas'!Q36&gt;0),('Personas Enjuiciadas'!E36+'Personas Enjuiciadas'!J36)/('Personas Enjuiciadas'!O36+'Personas Enjuiciadas'!Q36),"-")</f>
        <v>0.75</v>
      </c>
      <c r="H35" s="43"/>
    </row>
    <row r="36" spans="2:8" ht="20.100000000000001" customHeight="1" thickBot="1" x14ac:dyDescent="0.25">
      <c r="B36" s="4" t="s">
        <v>224</v>
      </c>
      <c r="C36" s="40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0.8970588235294118</v>
      </c>
      <c r="D36" s="49">
        <f>IF(AND('Personas Enjuiciadas'!D37+'Personas Enjuiciadas'!I37&gt;0,'Personas Enjuiciadas'!N37+'Personas Enjuiciadas'!P37&gt;0),('Personas Enjuiciadas'!D37+'Personas Enjuiciadas'!I37)/('Personas Enjuiciadas'!N37+'Personas Enjuiciadas'!P37),"-")</f>
        <v>0.86956521739130432</v>
      </c>
      <c r="E36" s="49">
        <f>IF(AND('Personas Enjuiciadas'!E37+'Personas Enjuiciadas'!J37&gt;0,'Personas Enjuiciadas'!O37+'Personas Enjuiciadas'!Q37&gt;0),('Personas Enjuiciadas'!E37+'Personas Enjuiciadas'!J37)/('Personas Enjuiciadas'!O37+'Personas Enjuiciadas'!Q37),"-")</f>
        <v>0.95454545454545459</v>
      </c>
      <c r="H36" s="43"/>
    </row>
    <row r="37" spans="2:8" ht="20.100000000000001" customHeight="1" thickBot="1" x14ac:dyDescent="0.25">
      <c r="B37" s="4" t="s">
        <v>225</v>
      </c>
      <c r="C37" s="40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1</v>
      </c>
      <c r="D37" s="49">
        <f>IF(AND('Personas Enjuiciadas'!D38+'Personas Enjuiciadas'!I38&gt;0,'Personas Enjuiciadas'!N38+'Personas Enjuiciadas'!P38&gt;0),('Personas Enjuiciadas'!D38+'Personas Enjuiciadas'!I38)/('Personas Enjuiciadas'!N38+'Personas Enjuiciadas'!P38),"-")</f>
        <v>1</v>
      </c>
      <c r="E37" s="49">
        <f>IF(AND('Personas Enjuiciadas'!E38+'Personas Enjuiciadas'!J38&gt;0,'Personas Enjuiciadas'!O38+'Personas Enjuiciadas'!Q38&gt;0),('Personas Enjuiciadas'!E38+'Personas Enjuiciadas'!J38)/('Personas Enjuiciadas'!O38+'Personas Enjuiciadas'!Q38),"-")</f>
        <v>1</v>
      </c>
      <c r="H37" s="43"/>
    </row>
    <row r="38" spans="2:8" ht="20.100000000000001" customHeight="1" thickBot="1" x14ac:dyDescent="0.25">
      <c r="B38" s="4" t="s">
        <v>226</v>
      </c>
      <c r="C38" s="40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0.875</v>
      </c>
      <c r="D38" s="49">
        <f>IF(AND('Personas Enjuiciadas'!D39+'Personas Enjuiciadas'!I39&gt;0,'Personas Enjuiciadas'!N39+'Personas Enjuiciadas'!P39&gt;0),('Personas Enjuiciadas'!D39+'Personas Enjuiciadas'!I39)/('Personas Enjuiciadas'!N39+'Personas Enjuiciadas'!P39),"-")</f>
        <v>0.8666666666666667</v>
      </c>
      <c r="E38" s="49">
        <f>IF(AND('Personas Enjuiciadas'!E39+'Personas Enjuiciadas'!J39&gt;0,'Personas Enjuiciadas'!O39+'Personas Enjuiciadas'!Q39&gt;0),('Personas Enjuiciadas'!E39+'Personas Enjuiciadas'!J39)/('Personas Enjuiciadas'!O39+'Personas Enjuiciadas'!Q39),"-")</f>
        <v>0.88888888888888884</v>
      </c>
      <c r="H38" s="43"/>
    </row>
    <row r="39" spans="2:8" ht="20.100000000000001" customHeight="1" thickBot="1" x14ac:dyDescent="0.25">
      <c r="B39" s="4" t="s">
        <v>227</v>
      </c>
      <c r="C39" s="40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0.88888888888888884</v>
      </c>
      <c r="D39" s="49">
        <f>IF(AND('Personas Enjuiciadas'!D40+'Personas Enjuiciadas'!I40&gt;0,'Personas Enjuiciadas'!N40+'Personas Enjuiciadas'!P40&gt;0),('Personas Enjuiciadas'!D40+'Personas Enjuiciadas'!I40)/('Personas Enjuiciadas'!N40+'Personas Enjuiciadas'!P40),"-")</f>
        <v>0.87323943661971826</v>
      </c>
      <c r="E39" s="49">
        <f>IF(AND('Personas Enjuiciadas'!E40+'Personas Enjuiciadas'!J40&gt;0,'Personas Enjuiciadas'!O40+'Personas Enjuiciadas'!Q40&gt;0),('Personas Enjuiciadas'!E40+'Personas Enjuiciadas'!J40)/('Personas Enjuiciadas'!O40+'Personas Enjuiciadas'!Q40),"-")</f>
        <v>0.94736842105263153</v>
      </c>
      <c r="H39" s="43"/>
    </row>
    <row r="40" spans="2:8" ht="20.100000000000001" customHeight="1" thickBot="1" x14ac:dyDescent="0.25">
      <c r="B40" s="4" t="s">
        <v>228</v>
      </c>
      <c r="C40" s="40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0.78242677824267781</v>
      </c>
      <c r="D40" s="49">
        <f>IF(AND('Personas Enjuiciadas'!D41+'Personas Enjuiciadas'!I41&gt;0,'Personas Enjuiciadas'!N41+'Personas Enjuiciadas'!P41&gt;0),('Personas Enjuiciadas'!D41+'Personas Enjuiciadas'!I41)/('Personas Enjuiciadas'!N41+'Personas Enjuiciadas'!P41),"-")</f>
        <v>0.74390243902439024</v>
      </c>
      <c r="E40" s="49">
        <f>IF(AND('Personas Enjuiciadas'!E41+'Personas Enjuiciadas'!J41&gt;0,'Personas Enjuiciadas'!O41+'Personas Enjuiciadas'!Q41&gt;0),('Personas Enjuiciadas'!E41+'Personas Enjuiciadas'!J41)/('Personas Enjuiciadas'!O41+'Personas Enjuiciadas'!Q41),"-")</f>
        <v>0.8666666666666667</v>
      </c>
      <c r="H40" s="43"/>
    </row>
    <row r="41" spans="2:8" ht="20.100000000000001" customHeight="1" thickBot="1" x14ac:dyDescent="0.25">
      <c r="B41" s="4" t="s">
        <v>229</v>
      </c>
      <c r="C41" s="40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0.78</v>
      </c>
      <c r="D41" s="49">
        <f>IF(AND('Personas Enjuiciadas'!D42+'Personas Enjuiciadas'!I42&gt;0,'Personas Enjuiciadas'!N42+'Personas Enjuiciadas'!P42&gt;0),('Personas Enjuiciadas'!D42+'Personas Enjuiciadas'!I42)/('Personas Enjuiciadas'!N42+'Personas Enjuiciadas'!P42),"-")</f>
        <v>0.75862068965517238</v>
      </c>
      <c r="E41" s="49">
        <f>IF(AND('Personas Enjuiciadas'!E42+'Personas Enjuiciadas'!J42&gt;0,'Personas Enjuiciadas'!O42+'Personas Enjuiciadas'!Q42&gt;0),('Personas Enjuiciadas'!E42+'Personas Enjuiciadas'!J42)/('Personas Enjuiciadas'!O42+'Personas Enjuiciadas'!Q42),"-")</f>
        <v>0.80952380952380953</v>
      </c>
      <c r="H41" s="43"/>
    </row>
    <row r="42" spans="2:8" ht="20.100000000000001" customHeight="1" thickBot="1" x14ac:dyDescent="0.25">
      <c r="B42" s="4" t="s">
        <v>230</v>
      </c>
      <c r="C42" s="40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0.97872340425531912</v>
      </c>
      <c r="D42" s="49">
        <f>IF(AND('Personas Enjuiciadas'!D43+'Personas Enjuiciadas'!I43&gt;0,'Personas Enjuiciadas'!N43+'Personas Enjuiciadas'!P43&gt;0),('Personas Enjuiciadas'!D43+'Personas Enjuiciadas'!I43)/('Personas Enjuiciadas'!N43+'Personas Enjuiciadas'!P43),"-")</f>
        <v>0.97297297297297303</v>
      </c>
      <c r="E42" s="49">
        <f>IF(AND('Personas Enjuiciadas'!E43+'Personas Enjuiciadas'!J43&gt;0,'Personas Enjuiciadas'!O43+'Personas Enjuiciadas'!Q43&gt;0),('Personas Enjuiciadas'!E43+'Personas Enjuiciadas'!J43)/('Personas Enjuiciadas'!O43+'Personas Enjuiciadas'!Q43),"-")</f>
        <v>0.98245614035087714</v>
      </c>
      <c r="H42" s="43"/>
    </row>
    <row r="43" spans="2:8" ht="20.100000000000001" customHeight="1" thickBot="1" x14ac:dyDescent="0.25">
      <c r="B43" s="4" t="s">
        <v>231</v>
      </c>
      <c r="C43" s="40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0.96739130434782605</v>
      </c>
      <c r="D43" s="49">
        <f>IF(AND('Personas Enjuiciadas'!D44+'Personas Enjuiciadas'!I44&gt;0,'Personas Enjuiciadas'!N44+'Personas Enjuiciadas'!P44&gt;0),('Personas Enjuiciadas'!D44+'Personas Enjuiciadas'!I44)/('Personas Enjuiciadas'!N44+'Personas Enjuiciadas'!P44),"-")</f>
        <v>0.95081967213114749</v>
      </c>
      <c r="E43" s="49">
        <f>IF(AND('Personas Enjuiciadas'!E44+'Personas Enjuiciadas'!J44&gt;0,'Personas Enjuiciadas'!O44+'Personas Enjuiciadas'!Q44&gt;0),('Personas Enjuiciadas'!E44+'Personas Enjuiciadas'!J44)/('Personas Enjuiciadas'!O44+'Personas Enjuiciadas'!Q44),"-")</f>
        <v>1</v>
      </c>
      <c r="H43" s="43"/>
    </row>
    <row r="44" spans="2:8" ht="20.100000000000001" customHeight="1" thickBot="1" x14ac:dyDescent="0.25">
      <c r="B44" s="4" t="s">
        <v>232</v>
      </c>
      <c r="C44" s="40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0.94915254237288138</v>
      </c>
      <c r="D44" s="49">
        <f>IF(AND('Personas Enjuiciadas'!D45+'Personas Enjuiciadas'!I45&gt;0,'Personas Enjuiciadas'!N45+'Personas Enjuiciadas'!P45&gt;0),('Personas Enjuiciadas'!D45+'Personas Enjuiciadas'!I45)/('Personas Enjuiciadas'!N45+'Personas Enjuiciadas'!P45),"-")</f>
        <v>0.94092827004219415</v>
      </c>
      <c r="E44" s="49">
        <f>IF(AND('Personas Enjuiciadas'!E45+'Personas Enjuiciadas'!J45&gt;0,'Personas Enjuiciadas'!O45+'Personas Enjuiciadas'!Q45&gt;0),('Personas Enjuiciadas'!E45+'Personas Enjuiciadas'!J45)/('Personas Enjuiciadas'!O45+'Personas Enjuiciadas'!Q45),"-")</f>
        <v>0.96581196581196582</v>
      </c>
      <c r="H44" s="43"/>
    </row>
    <row r="45" spans="2:8" ht="20.100000000000001" customHeight="1" thickBot="1" x14ac:dyDescent="0.25">
      <c r="B45" s="4" t="s">
        <v>233</v>
      </c>
      <c r="C45" s="40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0.98165137614678899</v>
      </c>
      <c r="D45" s="49">
        <f>IF(AND('Personas Enjuiciadas'!D46+'Personas Enjuiciadas'!I46&gt;0,'Personas Enjuiciadas'!N46+'Personas Enjuiciadas'!P46&gt;0),('Personas Enjuiciadas'!D46+'Personas Enjuiciadas'!I46)/('Personas Enjuiciadas'!N46+'Personas Enjuiciadas'!P46),"-")</f>
        <v>0.97916666666666663</v>
      </c>
      <c r="E45" s="49">
        <f>IF(AND('Personas Enjuiciadas'!E46+'Personas Enjuiciadas'!J46&gt;0,'Personas Enjuiciadas'!O46+'Personas Enjuiciadas'!Q46&gt;0),('Personas Enjuiciadas'!E46+'Personas Enjuiciadas'!J46)/('Personas Enjuiciadas'!O46+'Personas Enjuiciadas'!Q46),"-")</f>
        <v>0.98360655737704916</v>
      </c>
      <c r="H45" s="43"/>
    </row>
    <row r="46" spans="2:8" ht="20.100000000000001" customHeight="1" thickBot="1" x14ac:dyDescent="0.25">
      <c r="B46" s="4" t="s">
        <v>234</v>
      </c>
      <c r="C46" s="40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0.86492374727668841</v>
      </c>
      <c r="D46" s="49">
        <f>IF(AND('Personas Enjuiciadas'!D47+'Personas Enjuiciadas'!I47&gt;0,'Personas Enjuiciadas'!N47+'Personas Enjuiciadas'!P47&gt;0),('Personas Enjuiciadas'!D47+'Personas Enjuiciadas'!I47)/('Personas Enjuiciadas'!N47+'Personas Enjuiciadas'!P47),"-")</f>
        <v>0.86798679867986794</v>
      </c>
      <c r="E46" s="49">
        <f>IF(AND('Personas Enjuiciadas'!E47+'Personas Enjuiciadas'!J47&gt;0,'Personas Enjuiciadas'!O47+'Personas Enjuiciadas'!Q47&gt;0),('Personas Enjuiciadas'!E47+'Personas Enjuiciadas'!J47)/('Personas Enjuiciadas'!O47+'Personas Enjuiciadas'!Q47),"-")</f>
        <v>0.85897435897435892</v>
      </c>
      <c r="H46" s="43"/>
    </row>
    <row r="47" spans="2:8" ht="20.100000000000001" customHeight="1" thickBot="1" x14ac:dyDescent="0.25">
      <c r="B47" s="4" t="s">
        <v>235</v>
      </c>
      <c r="C47" s="40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0.94318181818181823</v>
      </c>
      <c r="D47" s="49">
        <f>IF(AND('Personas Enjuiciadas'!D48+'Personas Enjuiciadas'!I48&gt;0,'Personas Enjuiciadas'!N48+'Personas Enjuiciadas'!P48&gt;0),('Personas Enjuiciadas'!D48+'Personas Enjuiciadas'!I48)/('Personas Enjuiciadas'!N48+'Personas Enjuiciadas'!P48),"-")</f>
        <v>0.94047619047619047</v>
      </c>
      <c r="E47" s="49">
        <f>IF(AND('Personas Enjuiciadas'!E48+'Personas Enjuiciadas'!J48&gt;0,'Personas Enjuiciadas'!O48+'Personas Enjuiciadas'!Q48&gt;0),('Personas Enjuiciadas'!E48+'Personas Enjuiciadas'!J48)/('Personas Enjuiciadas'!O48+'Personas Enjuiciadas'!Q48),"-")</f>
        <v>1</v>
      </c>
      <c r="H47" s="43"/>
    </row>
    <row r="48" spans="2:8" ht="20.100000000000001" customHeight="1" thickBot="1" x14ac:dyDescent="0.25">
      <c r="B48" s="4" t="s">
        <v>236</v>
      </c>
      <c r="C48" s="40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0.92307692307692313</v>
      </c>
      <c r="D48" s="49">
        <f>IF(AND('Personas Enjuiciadas'!D49+'Personas Enjuiciadas'!I49&gt;0,'Personas Enjuiciadas'!N49+'Personas Enjuiciadas'!P49&gt;0),('Personas Enjuiciadas'!D49+'Personas Enjuiciadas'!I49)/('Personas Enjuiciadas'!N49+'Personas Enjuiciadas'!P49),"-")</f>
        <v>0.91176470588235292</v>
      </c>
      <c r="E48" s="49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3"/>
    </row>
    <row r="49" spans="2:8" ht="20.100000000000001" customHeight="1" thickBot="1" x14ac:dyDescent="0.25">
      <c r="B49" s="4" t="s">
        <v>237</v>
      </c>
      <c r="C49" s="40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0.83193277310924374</v>
      </c>
      <c r="D49" s="49">
        <f>IF(AND('Personas Enjuiciadas'!D50+'Personas Enjuiciadas'!I50&gt;0,'Personas Enjuiciadas'!N50+'Personas Enjuiciadas'!P50&gt;0),('Personas Enjuiciadas'!D50+'Personas Enjuiciadas'!I50)/('Personas Enjuiciadas'!N50+'Personas Enjuiciadas'!P50),"-")</f>
        <v>0.83018867924528306</v>
      </c>
      <c r="E49" s="49">
        <f>IF(AND('Personas Enjuiciadas'!E50+'Personas Enjuiciadas'!J50&gt;0,'Personas Enjuiciadas'!O50+'Personas Enjuiciadas'!Q50&gt;0),('Personas Enjuiciadas'!E50+'Personas Enjuiciadas'!J50)/('Personas Enjuiciadas'!O50+'Personas Enjuiciadas'!Q50),"-")</f>
        <v>0.84615384615384615</v>
      </c>
      <c r="H49" s="43"/>
    </row>
    <row r="50" spans="2:8" ht="20.100000000000001" customHeight="1" thickBot="1" x14ac:dyDescent="0.25">
      <c r="B50" s="4" t="s">
        <v>238</v>
      </c>
      <c r="C50" s="40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0.625</v>
      </c>
      <c r="D50" s="49">
        <f>IF(AND('Personas Enjuiciadas'!D51+'Personas Enjuiciadas'!I51&gt;0,'Personas Enjuiciadas'!N51+'Personas Enjuiciadas'!P51&gt;0),('Personas Enjuiciadas'!D51+'Personas Enjuiciadas'!I51)/('Personas Enjuiciadas'!N51+'Personas Enjuiciadas'!P51),"-")</f>
        <v>0.5714285714285714</v>
      </c>
      <c r="E50" s="49">
        <f>IF(AND('Personas Enjuiciadas'!E51+'Personas Enjuiciadas'!J51&gt;0,'Personas Enjuiciadas'!O51+'Personas Enjuiciadas'!Q51&gt;0),('Personas Enjuiciadas'!E51+'Personas Enjuiciadas'!J51)/('Personas Enjuiciadas'!O51+'Personas Enjuiciadas'!Q51),"-")</f>
        <v>1</v>
      </c>
      <c r="H50" s="43"/>
    </row>
    <row r="51" spans="2:8" ht="20.100000000000001" customHeight="1" thickBot="1" x14ac:dyDescent="0.25">
      <c r="B51" s="4" t="s">
        <v>239</v>
      </c>
      <c r="C51" s="40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0.77777777777777779</v>
      </c>
      <c r="D51" s="49">
        <f>IF(AND('Personas Enjuiciadas'!D52+'Personas Enjuiciadas'!I52&gt;0,'Personas Enjuiciadas'!N52+'Personas Enjuiciadas'!P52&gt;0),('Personas Enjuiciadas'!D52+'Personas Enjuiciadas'!I52)/('Personas Enjuiciadas'!N52+'Personas Enjuiciadas'!P52),"-")</f>
        <v>0.72727272727272729</v>
      </c>
      <c r="E51" s="49">
        <f>IF(AND('Personas Enjuiciadas'!E52+'Personas Enjuiciadas'!J52&gt;0,'Personas Enjuiciadas'!O52+'Personas Enjuiciadas'!Q52&gt;0),('Personas Enjuiciadas'!E52+'Personas Enjuiciadas'!J52)/('Personas Enjuiciadas'!O52+'Personas Enjuiciadas'!Q52),"-")</f>
        <v>1</v>
      </c>
      <c r="H51" s="43"/>
    </row>
    <row r="52" spans="2:8" ht="20.100000000000001" customHeight="1" thickBot="1" x14ac:dyDescent="0.25">
      <c r="B52" s="4" t="s">
        <v>240</v>
      </c>
      <c r="C52" s="40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0.8910891089108911</v>
      </c>
      <c r="D52" s="49">
        <f>IF(AND('Personas Enjuiciadas'!D53+'Personas Enjuiciadas'!I53&gt;0,'Personas Enjuiciadas'!N53+'Personas Enjuiciadas'!P53&gt;0),('Personas Enjuiciadas'!D53+'Personas Enjuiciadas'!I53)/('Personas Enjuiciadas'!N53+'Personas Enjuiciadas'!P53),"-")</f>
        <v>0.90322580645161288</v>
      </c>
      <c r="E52" s="49">
        <f>IF(AND('Personas Enjuiciadas'!E53+'Personas Enjuiciadas'!J53&gt;0,'Personas Enjuiciadas'!O53+'Personas Enjuiciadas'!Q53&gt;0),('Personas Enjuiciadas'!E53+'Personas Enjuiciadas'!J53)/('Personas Enjuiciadas'!O53+'Personas Enjuiciadas'!Q53),"-")</f>
        <v>0.75</v>
      </c>
      <c r="H52" s="43"/>
    </row>
    <row r="53" spans="2:8" ht="20.100000000000001" customHeight="1" thickBot="1" x14ac:dyDescent="0.25">
      <c r="B53" s="4" t="s">
        <v>241</v>
      </c>
      <c r="C53" s="40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0.70404984423676009</v>
      </c>
      <c r="D53" s="49">
        <f>IF(AND('Personas Enjuiciadas'!D54+'Personas Enjuiciadas'!I54&gt;0,'Personas Enjuiciadas'!N54+'Personas Enjuiciadas'!P54&gt;0),('Personas Enjuiciadas'!D54+'Personas Enjuiciadas'!I54)/('Personas Enjuiciadas'!N54+'Personas Enjuiciadas'!P54),"-")</f>
        <v>0.67487684729064035</v>
      </c>
      <c r="E53" s="49">
        <f>IF(AND('Personas Enjuiciadas'!E54+'Personas Enjuiciadas'!J54&gt;0,'Personas Enjuiciadas'!O54+'Personas Enjuiciadas'!Q54&gt;0),('Personas Enjuiciadas'!E54+'Personas Enjuiciadas'!J54)/('Personas Enjuiciadas'!O54+'Personas Enjuiciadas'!Q54),"-")</f>
        <v>0.75423728813559321</v>
      </c>
      <c r="H53" s="43"/>
    </row>
    <row r="54" spans="2:8" ht="20.100000000000001" customHeight="1" thickBot="1" x14ac:dyDescent="0.25">
      <c r="B54" s="4" t="s">
        <v>242</v>
      </c>
      <c r="C54" s="40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0.9464285714285714</v>
      </c>
      <c r="D54" s="49">
        <f>IF(AND('Personas Enjuiciadas'!D55+'Personas Enjuiciadas'!I55&gt;0,'Personas Enjuiciadas'!N55+'Personas Enjuiciadas'!P55&gt;0),('Personas Enjuiciadas'!D55+'Personas Enjuiciadas'!I55)/('Personas Enjuiciadas'!N55+'Personas Enjuiciadas'!P55),"-")</f>
        <v>0.92523364485981308</v>
      </c>
      <c r="E54" s="49">
        <f>IF(AND('Personas Enjuiciadas'!E55+'Personas Enjuiciadas'!J55&gt;0,'Personas Enjuiciadas'!O55+'Personas Enjuiciadas'!Q55&gt;0),('Personas Enjuiciadas'!E55+'Personas Enjuiciadas'!J55)/('Personas Enjuiciadas'!O55+'Personas Enjuiciadas'!Q55),"-")</f>
        <v>0.98360655737704916</v>
      </c>
      <c r="H54" s="43"/>
    </row>
    <row r="55" spans="2:8" ht="20.100000000000001" customHeight="1" thickBot="1" x14ac:dyDescent="0.25">
      <c r="B55" s="4" t="s">
        <v>243</v>
      </c>
      <c r="C55" s="40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0.94</v>
      </c>
      <c r="D55" s="49">
        <f>IF(AND('Personas Enjuiciadas'!D56+'Personas Enjuiciadas'!I56&gt;0,'Personas Enjuiciadas'!N56+'Personas Enjuiciadas'!P56&gt;0),('Personas Enjuiciadas'!D56+'Personas Enjuiciadas'!I56)/('Personas Enjuiciadas'!N56+'Personas Enjuiciadas'!P56),"-")</f>
        <v>0.93333333333333335</v>
      </c>
      <c r="E55" s="49">
        <f>IF(AND('Personas Enjuiciadas'!E56+'Personas Enjuiciadas'!J56&gt;0,'Personas Enjuiciadas'!O56+'Personas Enjuiciadas'!Q56&gt;0),('Personas Enjuiciadas'!E56+'Personas Enjuiciadas'!J56)/('Personas Enjuiciadas'!O56+'Personas Enjuiciadas'!Q56),"-")</f>
        <v>0.95</v>
      </c>
      <c r="H55" s="43"/>
    </row>
    <row r="56" spans="2:8" ht="20.100000000000001" customHeight="1" thickBot="1" x14ac:dyDescent="0.25">
      <c r="B56" s="4" t="s">
        <v>244</v>
      </c>
      <c r="C56" s="40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0.80303030303030298</v>
      </c>
      <c r="D56" s="49">
        <f>IF(AND('Personas Enjuiciadas'!D57+'Personas Enjuiciadas'!I57&gt;0,'Personas Enjuiciadas'!N57+'Personas Enjuiciadas'!P57&gt;0),('Personas Enjuiciadas'!D57+'Personas Enjuiciadas'!I57)/('Personas Enjuiciadas'!N57+'Personas Enjuiciadas'!P57),"-")</f>
        <v>0.78947368421052633</v>
      </c>
      <c r="E56" s="49">
        <f>IF(AND('Personas Enjuiciadas'!E57+'Personas Enjuiciadas'!J57&gt;0,'Personas Enjuiciadas'!O57+'Personas Enjuiciadas'!Q57&gt;0),('Personas Enjuiciadas'!E57+'Personas Enjuiciadas'!J57)/('Personas Enjuiciadas'!O57+'Personas Enjuiciadas'!Q57),"-")</f>
        <v>0.8214285714285714</v>
      </c>
      <c r="H56" s="43"/>
    </row>
    <row r="57" spans="2:8" ht="20.100000000000001" customHeight="1" thickBot="1" x14ac:dyDescent="0.25">
      <c r="B57" s="4" t="s">
        <v>270</v>
      </c>
      <c r="C57" s="40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0.97142857142857142</v>
      </c>
      <c r="D57" s="49">
        <f>IF(AND('Personas Enjuiciadas'!D58+'Personas Enjuiciadas'!I58&gt;0,'Personas Enjuiciadas'!N58+'Personas Enjuiciadas'!P58&gt;0),('Personas Enjuiciadas'!D58+'Personas Enjuiciadas'!I58)/('Personas Enjuiciadas'!N58+'Personas Enjuiciadas'!P58),"-")</f>
        <v>0.94444444444444442</v>
      </c>
      <c r="E57" s="49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3"/>
    </row>
    <row r="58" spans="2:8" ht="20.100000000000001" customHeight="1" thickBot="1" x14ac:dyDescent="0.25">
      <c r="B58" s="4" t="s">
        <v>246</v>
      </c>
      <c r="C58" s="40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0.98192771084337349</v>
      </c>
      <c r="D58" s="49">
        <f>IF(AND('Personas Enjuiciadas'!D59+'Personas Enjuiciadas'!I59&gt;0,'Personas Enjuiciadas'!N59+'Personas Enjuiciadas'!P59&gt;0),('Personas Enjuiciadas'!D59+'Personas Enjuiciadas'!I59)/('Personas Enjuiciadas'!N59+'Personas Enjuiciadas'!P59),"-")</f>
        <v>0.97142857142857142</v>
      </c>
      <c r="E58" s="49">
        <f>IF(AND('Personas Enjuiciadas'!E59+'Personas Enjuiciadas'!J59&gt;0,'Personas Enjuiciadas'!O59+'Personas Enjuiciadas'!Q59&gt;0),('Personas Enjuiciadas'!E59+'Personas Enjuiciadas'!J59)/('Personas Enjuiciadas'!O59+'Personas Enjuiciadas'!Q59),"-")</f>
        <v>1</v>
      </c>
      <c r="H58" s="43"/>
    </row>
    <row r="59" spans="2:8" ht="20.100000000000001" customHeight="1" thickBot="1" x14ac:dyDescent="0.25">
      <c r="B59" s="4" t="s">
        <v>247</v>
      </c>
      <c r="C59" s="44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0.94444444444444442</v>
      </c>
      <c r="D59" s="49">
        <f>IF(AND('Personas Enjuiciadas'!D60+'Personas Enjuiciadas'!I60&gt;0,'Personas Enjuiciadas'!N60+'Personas Enjuiciadas'!P60&gt;0),('Personas Enjuiciadas'!D60+'Personas Enjuiciadas'!I60)/('Personas Enjuiciadas'!N60+'Personas Enjuiciadas'!P60),"-")</f>
        <v>0.90909090909090906</v>
      </c>
      <c r="E59" s="49">
        <f>IF(AND('Personas Enjuiciadas'!E60+'Personas Enjuiciadas'!J60&gt;0,'Personas Enjuiciadas'!O60+'Personas Enjuiciadas'!Q60&gt;0),('Personas Enjuiciadas'!E60+'Personas Enjuiciadas'!J60)/('Personas Enjuiciadas'!O60+'Personas Enjuiciadas'!Q60),"-")</f>
        <v>1</v>
      </c>
      <c r="H59" s="43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0.89205298013245038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0.87789763598806514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0.928698752228164</v>
      </c>
      <c r="H60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104" t="s">
        <v>278</v>
      </c>
      <c r="D9" s="105"/>
      <c r="E9" s="105"/>
      <c r="F9" s="105"/>
      <c r="G9" s="79"/>
      <c r="H9" s="104" t="s">
        <v>293</v>
      </c>
      <c r="I9" s="105"/>
      <c r="J9" s="105"/>
      <c r="K9" s="105"/>
      <c r="L9" s="107"/>
    </row>
    <row r="10" spans="2:12" ht="43.5" thickBot="1" x14ac:dyDescent="0.25">
      <c r="B10" s="26"/>
      <c r="C10" s="24" t="s">
        <v>123</v>
      </c>
      <c r="D10" s="24" t="s">
        <v>124</v>
      </c>
      <c r="E10" s="24" t="s">
        <v>288</v>
      </c>
      <c r="F10" s="24" t="s">
        <v>282</v>
      </c>
      <c r="G10" s="80" t="s">
        <v>285</v>
      </c>
      <c r="H10" s="22" t="s">
        <v>279</v>
      </c>
      <c r="I10" s="22" t="s">
        <v>283</v>
      </c>
      <c r="J10" s="22" t="s">
        <v>280</v>
      </c>
      <c r="K10" s="22" t="s">
        <v>286</v>
      </c>
      <c r="L10" s="24" t="s">
        <v>287</v>
      </c>
    </row>
    <row r="11" spans="2:12" ht="20.100000000000001" customHeight="1" thickBot="1" x14ac:dyDescent="0.25">
      <c r="B11" s="3" t="s">
        <v>198</v>
      </c>
      <c r="C11" s="19">
        <v>40</v>
      </c>
      <c r="D11" s="19">
        <v>41</v>
      </c>
      <c r="E11" s="19">
        <v>51</v>
      </c>
      <c r="F11" s="19">
        <v>77</v>
      </c>
      <c r="G11" s="19">
        <f>SUM(C11:F11)</f>
        <v>209</v>
      </c>
      <c r="H11" s="19">
        <v>0</v>
      </c>
      <c r="I11" s="19">
        <v>0</v>
      </c>
      <c r="J11" s="19">
        <v>0</v>
      </c>
      <c r="K11" s="19">
        <v>0</v>
      </c>
      <c r="L11" s="19">
        <v>209</v>
      </c>
    </row>
    <row r="12" spans="2:12" ht="20.100000000000001" customHeight="1" thickBot="1" x14ac:dyDescent="0.25">
      <c r="B12" s="4" t="s">
        <v>199</v>
      </c>
      <c r="C12" s="20">
        <v>113</v>
      </c>
      <c r="D12" s="20">
        <v>28</v>
      </c>
      <c r="E12" s="20">
        <v>71</v>
      </c>
      <c r="F12" s="20">
        <v>211</v>
      </c>
      <c r="G12" s="20">
        <f t="shared" ref="G12:G61" si="0">SUM(C12:F12)</f>
        <v>423</v>
      </c>
      <c r="H12" s="20">
        <v>6</v>
      </c>
      <c r="I12" s="20">
        <v>0</v>
      </c>
      <c r="J12" s="20">
        <v>0</v>
      </c>
      <c r="K12" s="20">
        <v>0</v>
      </c>
      <c r="L12" s="20">
        <v>429</v>
      </c>
    </row>
    <row r="13" spans="2:12" ht="20.100000000000001" customHeight="1" thickBot="1" x14ac:dyDescent="0.25">
      <c r="B13" s="4" t="s">
        <v>200</v>
      </c>
      <c r="C13" s="20">
        <v>18</v>
      </c>
      <c r="D13" s="20">
        <v>10</v>
      </c>
      <c r="E13" s="20">
        <v>38</v>
      </c>
      <c r="F13" s="20">
        <v>66</v>
      </c>
      <c r="G13" s="20">
        <f t="shared" si="0"/>
        <v>132</v>
      </c>
      <c r="H13" s="20">
        <v>0</v>
      </c>
      <c r="I13" s="20">
        <v>0</v>
      </c>
      <c r="J13" s="20">
        <v>0</v>
      </c>
      <c r="K13" s="20">
        <v>0</v>
      </c>
      <c r="L13" s="20">
        <v>132</v>
      </c>
    </row>
    <row r="14" spans="2:12" ht="20.100000000000001" customHeight="1" thickBot="1" x14ac:dyDescent="0.25">
      <c r="B14" s="4" t="s">
        <v>201</v>
      </c>
      <c r="C14" s="20">
        <v>62</v>
      </c>
      <c r="D14" s="20">
        <v>26</v>
      </c>
      <c r="E14" s="20">
        <v>149</v>
      </c>
      <c r="F14" s="20">
        <v>105</v>
      </c>
      <c r="G14" s="20">
        <f t="shared" si="0"/>
        <v>342</v>
      </c>
      <c r="H14" s="20">
        <v>2</v>
      </c>
      <c r="I14" s="20">
        <v>1</v>
      </c>
      <c r="J14" s="20">
        <v>0</v>
      </c>
      <c r="K14" s="20">
        <v>0</v>
      </c>
      <c r="L14" s="20">
        <v>345</v>
      </c>
    </row>
    <row r="15" spans="2:12" ht="20.100000000000001" customHeight="1" thickBot="1" x14ac:dyDescent="0.25">
      <c r="B15" s="4" t="s">
        <v>202</v>
      </c>
      <c r="C15" s="20">
        <v>13</v>
      </c>
      <c r="D15" s="20">
        <v>24</v>
      </c>
      <c r="E15" s="20">
        <v>42</v>
      </c>
      <c r="F15" s="20">
        <v>85</v>
      </c>
      <c r="G15" s="20">
        <f t="shared" si="0"/>
        <v>164</v>
      </c>
      <c r="H15" s="20">
        <v>0</v>
      </c>
      <c r="I15" s="20">
        <v>0</v>
      </c>
      <c r="J15" s="20">
        <v>0</v>
      </c>
      <c r="K15" s="20">
        <v>0</v>
      </c>
      <c r="L15" s="20">
        <v>164</v>
      </c>
    </row>
    <row r="16" spans="2:12" ht="20.100000000000001" customHeight="1" thickBot="1" x14ac:dyDescent="0.25">
      <c r="B16" s="4" t="s">
        <v>203</v>
      </c>
      <c r="C16" s="20">
        <v>22</v>
      </c>
      <c r="D16" s="20">
        <v>14</v>
      </c>
      <c r="E16" s="20">
        <v>29</v>
      </c>
      <c r="F16" s="20">
        <v>39</v>
      </c>
      <c r="G16" s="20">
        <f t="shared" si="0"/>
        <v>104</v>
      </c>
      <c r="H16" s="20">
        <v>6</v>
      </c>
      <c r="I16" s="20">
        <v>0</v>
      </c>
      <c r="J16" s="20">
        <v>5</v>
      </c>
      <c r="K16" s="20">
        <v>1</v>
      </c>
      <c r="L16" s="20">
        <v>116</v>
      </c>
    </row>
    <row r="17" spans="2:12" ht="20.100000000000001" customHeight="1" thickBot="1" x14ac:dyDescent="0.25">
      <c r="B17" s="4" t="s">
        <v>204</v>
      </c>
      <c r="C17" s="20">
        <v>63</v>
      </c>
      <c r="D17" s="20">
        <v>30</v>
      </c>
      <c r="E17" s="20">
        <v>149</v>
      </c>
      <c r="F17" s="20">
        <v>107</v>
      </c>
      <c r="G17" s="20">
        <f t="shared" si="0"/>
        <v>349</v>
      </c>
      <c r="H17" s="20">
        <v>0</v>
      </c>
      <c r="I17" s="20">
        <v>0</v>
      </c>
      <c r="J17" s="20">
        <v>0</v>
      </c>
      <c r="K17" s="20">
        <v>0</v>
      </c>
      <c r="L17" s="20">
        <v>349</v>
      </c>
    </row>
    <row r="18" spans="2:12" ht="20.100000000000001" customHeight="1" thickBot="1" x14ac:dyDescent="0.25">
      <c r="B18" s="4" t="s">
        <v>205</v>
      </c>
      <c r="C18" s="20">
        <v>46</v>
      </c>
      <c r="D18" s="20">
        <v>32</v>
      </c>
      <c r="E18" s="20">
        <v>142</v>
      </c>
      <c r="F18" s="20">
        <v>182</v>
      </c>
      <c r="G18" s="20">
        <f t="shared" si="0"/>
        <v>402</v>
      </c>
      <c r="H18" s="20">
        <v>0</v>
      </c>
      <c r="I18" s="20">
        <v>0</v>
      </c>
      <c r="J18" s="20">
        <v>0</v>
      </c>
      <c r="K18" s="20">
        <v>0</v>
      </c>
      <c r="L18" s="20">
        <v>402</v>
      </c>
    </row>
    <row r="19" spans="2:12" ht="20.100000000000001" customHeight="1" thickBot="1" x14ac:dyDescent="0.25">
      <c r="B19" s="4" t="s">
        <v>206</v>
      </c>
      <c r="C19" s="20">
        <v>3</v>
      </c>
      <c r="D19" s="20">
        <v>4</v>
      </c>
      <c r="E19" s="20">
        <v>10</v>
      </c>
      <c r="F19" s="20">
        <v>17</v>
      </c>
      <c r="G19" s="20">
        <f t="shared" si="0"/>
        <v>34</v>
      </c>
      <c r="H19" s="20">
        <v>0</v>
      </c>
      <c r="I19" s="20">
        <v>0</v>
      </c>
      <c r="J19" s="20">
        <v>0</v>
      </c>
      <c r="K19" s="20">
        <v>0</v>
      </c>
      <c r="L19" s="20">
        <v>34</v>
      </c>
    </row>
    <row r="20" spans="2:12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4</v>
      </c>
      <c r="F20" s="20">
        <v>7</v>
      </c>
      <c r="G20" s="20">
        <f t="shared" si="0"/>
        <v>11</v>
      </c>
      <c r="H20" s="20">
        <v>0</v>
      </c>
      <c r="I20" s="20">
        <v>0</v>
      </c>
      <c r="J20" s="20">
        <v>0</v>
      </c>
      <c r="K20" s="20">
        <v>0</v>
      </c>
      <c r="L20" s="20">
        <v>11</v>
      </c>
    </row>
    <row r="21" spans="2:12" ht="20.100000000000001" customHeight="1" thickBot="1" x14ac:dyDescent="0.25">
      <c r="B21" s="4" t="s">
        <v>208</v>
      </c>
      <c r="C21" s="20">
        <v>23</v>
      </c>
      <c r="D21" s="20">
        <v>18</v>
      </c>
      <c r="E21" s="20">
        <v>51</v>
      </c>
      <c r="F21" s="20">
        <v>52</v>
      </c>
      <c r="G21" s="20">
        <f t="shared" si="0"/>
        <v>144</v>
      </c>
      <c r="H21" s="20">
        <v>0</v>
      </c>
      <c r="I21" s="20">
        <v>0</v>
      </c>
      <c r="J21" s="20">
        <v>0</v>
      </c>
      <c r="K21" s="20">
        <v>0</v>
      </c>
      <c r="L21" s="20">
        <v>144</v>
      </c>
    </row>
    <row r="22" spans="2:12" ht="20.100000000000001" customHeight="1" thickBot="1" x14ac:dyDescent="0.25">
      <c r="B22" s="4" t="s">
        <v>209</v>
      </c>
      <c r="C22" s="20">
        <v>23</v>
      </c>
      <c r="D22" s="20">
        <v>21</v>
      </c>
      <c r="E22" s="20">
        <v>46</v>
      </c>
      <c r="F22" s="20">
        <v>53</v>
      </c>
      <c r="G22" s="20">
        <f t="shared" si="0"/>
        <v>143</v>
      </c>
      <c r="H22" s="20">
        <v>3</v>
      </c>
      <c r="I22" s="20">
        <v>0</v>
      </c>
      <c r="J22" s="20">
        <v>1</v>
      </c>
      <c r="K22" s="20">
        <v>5</v>
      </c>
      <c r="L22" s="20">
        <v>152</v>
      </c>
    </row>
    <row r="23" spans="2:12" ht="20.100000000000001" customHeight="1" thickBot="1" x14ac:dyDescent="0.25">
      <c r="B23" s="4" t="s">
        <v>210</v>
      </c>
      <c r="C23" s="20">
        <v>46</v>
      </c>
      <c r="D23" s="20">
        <v>25</v>
      </c>
      <c r="E23" s="20">
        <v>58</v>
      </c>
      <c r="F23" s="20">
        <v>110</v>
      </c>
      <c r="G23" s="20">
        <f t="shared" si="0"/>
        <v>239</v>
      </c>
      <c r="H23" s="20">
        <v>0</v>
      </c>
      <c r="I23" s="20">
        <v>0</v>
      </c>
      <c r="J23" s="20">
        <v>0</v>
      </c>
      <c r="K23" s="20">
        <v>4</v>
      </c>
      <c r="L23" s="20">
        <v>243</v>
      </c>
    </row>
    <row r="24" spans="2:12" ht="20.100000000000001" customHeight="1" thickBot="1" x14ac:dyDescent="0.25">
      <c r="B24" s="4" t="s">
        <v>211</v>
      </c>
      <c r="C24" s="20">
        <v>36</v>
      </c>
      <c r="D24" s="20">
        <v>12</v>
      </c>
      <c r="E24" s="20">
        <v>88</v>
      </c>
      <c r="F24" s="20">
        <v>132</v>
      </c>
      <c r="G24" s="20">
        <f t="shared" si="0"/>
        <v>268</v>
      </c>
      <c r="H24" s="20">
        <v>0</v>
      </c>
      <c r="I24" s="20">
        <v>1</v>
      </c>
      <c r="J24" s="20">
        <v>1</v>
      </c>
      <c r="K24" s="20">
        <v>0</v>
      </c>
      <c r="L24" s="20">
        <v>270</v>
      </c>
    </row>
    <row r="25" spans="2:12" ht="20.100000000000001" customHeight="1" thickBot="1" x14ac:dyDescent="0.25">
      <c r="B25" s="4" t="s">
        <v>212</v>
      </c>
      <c r="C25" s="20">
        <v>19</v>
      </c>
      <c r="D25" s="20">
        <v>17</v>
      </c>
      <c r="E25" s="20">
        <v>55</v>
      </c>
      <c r="F25" s="20">
        <v>106</v>
      </c>
      <c r="G25" s="20">
        <f t="shared" si="0"/>
        <v>197</v>
      </c>
      <c r="H25" s="20">
        <v>0</v>
      </c>
      <c r="I25" s="20">
        <v>0</v>
      </c>
      <c r="J25" s="20">
        <v>0</v>
      </c>
      <c r="K25" s="20">
        <v>0</v>
      </c>
      <c r="L25" s="20">
        <v>197</v>
      </c>
    </row>
    <row r="26" spans="2:12" ht="20.100000000000001" customHeight="1" thickBot="1" x14ac:dyDescent="0.25">
      <c r="B26" s="5" t="s">
        <v>213</v>
      </c>
      <c r="C26" s="31">
        <v>17</v>
      </c>
      <c r="D26" s="31">
        <v>11</v>
      </c>
      <c r="E26" s="31">
        <v>18</v>
      </c>
      <c r="F26" s="31">
        <v>52</v>
      </c>
      <c r="G26" s="31">
        <f t="shared" si="0"/>
        <v>98</v>
      </c>
      <c r="H26" s="31">
        <v>0</v>
      </c>
      <c r="I26" s="31">
        <v>0</v>
      </c>
      <c r="J26" s="31">
        <v>0</v>
      </c>
      <c r="K26" s="31">
        <v>0</v>
      </c>
      <c r="L26" s="31">
        <v>98</v>
      </c>
    </row>
    <row r="27" spans="2:12" ht="20.100000000000001" customHeight="1" thickBot="1" x14ac:dyDescent="0.25">
      <c r="B27" s="6" t="s">
        <v>214</v>
      </c>
      <c r="C27" s="33">
        <v>8</v>
      </c>
      <c r="D27" s="33">
        <v>1</v>
      </c>
      <c r="E27" s="33">
        <v>17</v>
      </c>
      <c r="F27" s="33">
        <v>7</v>
      </c>
      <c r="G27" s="33">
        <f t="shared" si="0"/>
        <v>33</v>
      </c>
      <c r="H27" s="33">
        <v>0</v>
      </c>
      <c r="I27" s="33">
        <v>0</v>
      </c>
      <c r="J27" s="33">
        <v>0</v>
      </c>
      <c r="K27" s="33">
        <v>0</v>
      </c>
      <c r="L27" s="33">
        <v>33</v>
      </c>
    </row>
    <row r="28" spans="2:12" ht="20.100000000000001" customHeight="1" thickBot="1" x14ac:dyDescent="0.25">
      <c r="B28" s="4" t="s">
        <v>215</v>
      </c>
      <c r="C28" s="33">
        <v>9</v>
      </c>
      <c r="D28" s="33">
        <v>16</v>
      </c>
      <c r="E28" s="33">
        <v>20</v>
      </c>
      <c r="F28" s="33">
        <v>24</v>
      </c>
      <c r="G28" s="33">
        <f t="shared" si="0"/>
        <v>69</v>
      </c>
      <c r="H28" s="33">
        <v>0</v>
      </c>
      <c r="I28" s="33">
        <v>0</v>
      </c>
      <c r="J28" s="33">
        <v>0</v>
      </c>
      <c r="K28" s="33">
        <v>0</v>
      </c>
      <c r="L28" s="33">
        <v>69</v>
      </c>
    </row>
    <row r="29" spans="2:12" ht="20.100000000000001" customHeight="1" thickBot="1" x14ac:dyDescent="0.25">
      <c r="B29" s="4" t="s">
        <v>216</v>
      </c>
      <c r="C29" s="32">
        <v>9</v>
      </c>
      <c r="D29" s="32">
        <v>4</v>
      </c>
      <c r="E29" s="32">
        <v>33</v>
      </c>
      <c r="F29" s="32">
        <v>17</v>
      </c>
      <c r="G29" s="32">
        <f t="shared" si="0"/>
        <v>63</v>
      </c>
      <c r="H29" s="32">
        <v>0</v>
      </c>
      <c r="I29" s="32">
        <v>0</v>
      </c>
      <c r="J29" s="32">
        <v>2</v>
      </c>
      <c r="K29" s="32">
        <v>0</v>
      </c>
      <c r="L29" s="32">
        <v>65</v>
      </c>
    </row>
    <row r="30" spans="2:12" ht="20.100000000000001" customHeight="1" thickBot="1" x14ac:dyDescent="0.25">
      <c r="B30" s="4" t="s">
        <v>217</v>
      </c>
      <c r="C30" s="20">
        <v>7</v>
      </c>
      <c r="D30" s="20">
        <v>3</v>
      </c>
      <c r="E30" s="20">
        <v>13</v>
      </c>
      <c r="F30" s="20">
        <v>8</v>
      </c>
      <c r="G30" s="20">
        <f t="shared" si="0"/>
        <v>31</v>
      </c>
      <c r="H30" s="20">
        <v>0</v>
      </c>
      <c r="I30" s="20">
        <v>0</v>
      </c>
      <c r="J30" s="20">
        <v>0</v>
      </c>
      <c r="K30" s="20">
        <v>0</v>
      </c>
      <c r="L30" s="20">
        <v>31</v>
      </c>
    </row>
    <row r="31" spans="2:12" ht="20.100000000000001" customHeight="1" thickBot="1" x14ac:dyDescent="0.25">
      <c r="B31" s="4" t="s">
        <v>218</v>
      </c>
      <c r="C31" s="20">
        <v>4</v>
      </c>
      <c r="D31" s="20">
        <v>0</v>
      </c>
      <c r="E31" s="20">
        <v>4</v>
      </c>
      <c r="F31" s="20">
        <v>14</v>
      </c>
      <c r="G31" s="20">
        <f t="shared" si="0"/>
        <v>22</v>
      </c>
      <c r="H31" s="20">
        <v>0</v>
      </c>
      <c r="I31" s="20">
        <v>0</v>
      </c>
      <c r="J31" s="20">
        <v>0</v>
      </c>
      <c r="K31" s="20">
        <v>0</v>
      </c>
      <c r="L31" s="20">
        <v>22</v>
      </c>
    </row>
    <row r="32" spans="2:12" ht="20.100000000000001" customHeight="1" thickBot="1" x14ac:dyDescent="0.25">
      <c r="B32" s="4" t="s">
        <v>219</v>
      </c>
      <c r="C32" s="20">
        <v>4</v>
      </c>
      <c r="D32" s="20">
        <v>0</v>
      </c>
      <c r="E32" s="20">
        <v>3</v>
      </c>
      <c r="F32" s="20">
        <v>9</v>
      </c>
      <c r="G32" s="20">
        <f t="shared" si="0"/>
        <v>16</v>
      </c>
      <c r="H32" s="20">
        <v>0</v>
      </c>
      <c r="I32" s="20">
        <v>0</v>
      </c>
      <c r="J32" s="20">
        <v>0</v>
      </c>
      <c r="K32" s="20">
        <v>0</v>
      </c>
      <c r="L32" s="20">
        <v>16</v>
      </c>
    </row>
    <row r="33" spans="2:12" ht="20.100000000000001" customHeight="1" thickBot="1" x14ac:dyDescent="0.25">
      <c r="B33" s="4" t="s">
        <v>220</v>
      </c>
      <c r="C33" s="20">
        <v>5</v>
      </c>
      <c r="D33" s="20">
        <v>1</v>
      </c>
      <c r="E33" s="20">
        <v>8</v>
      </c>
      <c r="F33" s="20">
        <v>6</v>
      </c>
      <c r="G33" s="20">
        <f t="shared" si="0"/>
        <v>20</v>
      </c>
      <c r="H33" s="20">
        <v>0</v>
      </c>
      <c r="I33" s="20">
        <v>0</v>
      </c>
      <c r="J33" s="20">
        <v>0</v>
      </c>
      <c r="K33" s="20">
        <v>0</v>
      </c>
      <c r="L33" s="20">
        <v>20</v>
      </c>
    </row>
    <row r="34" spans="2:12" ht="20.100000000000001" customHeight="1" thickBot="1" x14ac:dyDescent="0.25">
      <c r="B34" s="4" t="s">
        <v>221</v>
      </c>
      <c r="C34" s="20">
        <v>13</v>
      </c>
      <c r="D34" s="20">
        <v>18</v>
      </c>
      <c r="E34" s="20">
        <v>23</v>
      </c>
      <c r="F34" s="20">
        <v>41</v>
      </c>
      <c r="G34" s="20">
        <f t="shared" si="0"/>
        <v>95</v>
      </c>
      <c r="H34" s="20">
        <v>0</v>
      </c>
      <c r="I34" s="20">
        <v>0</v>
      </c>
      <c r="J34" s="20">
        <v>0</v>
      </c>
      <c r="K34" s="20">
        <v>0</v>
      </c>
      <c r="L34" s="20">
        <v>95</v>
      </c>
    </row>
    <row r="35" spans="2:12" ht="20.100000000000001" customHeight="1" thickBot="1" x14ac:dyDescent="0.25">
      <c r="B35" s="4" t="s">
        <v>222</v>
      </c>
      <c r="C35" s="20">
        <v>7</v>
      </c>
      <c r="D35" s="20">
        <v>4</v>
      </c>
      <c r="E35" s="20">
        <v>10</v>
      </c>
      <c r="F35" s="20">
        <v>4</v>
      </c>
      <c r="G35" s="20">
        <f t="shared" si="0"/>
        <v>25</v>
      </c>
      <c r="H35" s="20">
        <v>0</v>
      </c>
      <c r="I35" s="20">
        <v>0</v>
      </c>
      <c r="J35" s="20">
        <v>0</v>
      </c>
      <c r="K35" s="20">
        <v>0</v>
      </c>
      <c r="L35" s="20">
        <v>25</v>
      </c>
    </row>
    <row r="36" spans="2:12" ht="20.100000000000001" customHeight="1" thickBot="1" x14ac:dyDescent="0.25">
      <c r="B36" s="4" t="s">
        <v>223</v>
      </c>
      <c r="C36" s="20">
        <v>18</v>
      </c>
      <c r="D36" s="20">
        <v>7</v>
      </c>
      <c r="E36" s="20">
        <v>25</v>
      </c>
      <c r="F36" s="20">
        <v>36</v>
      </c>
      <c r="G36" s="20">
        <f t="shared" si="0"/>
        <v>86</v>
      </c>
      <c r="H36" s="20">
        <v>0</v>
      </c>
      <c r="I36" s="20">
        <v>0</v>
      </c>
      <c r="J36" s="20">
        <v>0</v>
      </c>
      <c r="K36" s="20">
        <v>0</v>
      </c>
      <c r="L36" s="20">
        <v>86</v>
      </c>
    </row>
    <row r="37" spans="2:12" ht="20.100000000000001" customHeight="1" thickBot="1" x14ac:dyDescent="0.25">
      <c r="B37" s="4" t="s">
        <v>224</v>
      </c>
      <c r="C37" s="20">
        <v>23</v>
      </c>
      <c r="D37" s="20">
        <v>4</v>
      </c>
      <c r="E37" s="20">
        <v>32</v>
      </c>
      <c r="F37" s="20">
        <v>37</v>
      </c>
      <c r="G37" s="20">
        <f t="shared" si="0"/>
        <v>96</v>
      </c>
      <c r="H37" s="20">
        <v>0</v>
      </c>
      <c r="I37" s="20">
        <v>0</v>
      </c>
      <c r="J37" s="20">
        <v>0</v>
      </c>
      <c r="K37" s="20">
        <v>0</v>
      </c>
      <c r="L37" s="20">
        <v>96</v>
      </c>
    </row>
    <row r="38" spans="2:12" ht="20.100000000000001" customHeight="1" thickBot="1" x14ac:dyDescent="0.25">
      <c r="B38" s="4" t="s">
        <v>225</v>
      </c>
      <c r="C38" s="20">
        <v>10</v>
      </c>
      <c r="D38" s="20">
        <v>9</v>
      </c>
      <c r="E38" s="20">
        <v>3</v>
      </c>
      <c r="F38" s="20">
        <v>11</v>
      </c>
      <c r="G38" s="20">
        <f t="shared" si="0"/>
        <v>33</v>
      </c>
      <c r="H38" s="20">
        <v>0</v>
      </c>
      <c r="I38" s="20">
        <v>0</v>
      </c>
      <c r="J38" s="20">
        <v>0</v>
      </c>
      <c r="K38" s="20">
        <v>0</v>
      </c>
      <c r="L38" s="20">
        <v>33</v>
      </c>
    </row>
    <row r="39" spans="2:12" ht="20.100000000000001" customHeight="1" thickBot="1" x14ac:dyDescent="0.25">
      <c r="B39" s="4" t="s">
        <v>226</v>
      </c>
      <c r="C39" s="20">
        <v>13</v>
      </c>
      <c r="D39" s="20">
        <v>2</v>
      </c>
      <c r="E39" s="20">
        <v>12</v>
      </c>
      <c r="F39" s="20">
        <v>21</v>
      </c>
      <c r="G39" s="20">
        <f t="shared" si="0"/>
        <v>48</v>
      </c>
      <c r="H39" s="20">
        <v>0</v>
      </c>
      <c r="I39" s="20">
        <v>0</v>
      </c>
      <c r="J39" s="20">
        <v>0</v>
      </c>
      <c r="K39" s="20">
        <v>0</v>
      </c>
      <c r="L39" s="20">
        <v>48</v>
      </c>
    </row>
    <row r="40" spans="2:12" ht="20.100000000000001" customHeight="1" thickBot="1" x14ac:dyDescent="0.25">
      <c r="B40" s="4" t="s">
        <v>227</v>
      </c>
      <c r="C40" s="20">
        <v>19</v>
      </c>
      <c r="D40" s="20">
        <v>19</v>
      </c>
      <c r="E40" s="20">
        <v>27</v>
      </c>
      <c r="F40" s="20">
        <v>34</v>
      </c>
      <c r="G40" s="20">
        <f t="shared" si="0"/>
        <v>99</v>
      </c>
      <c r="H40" s="20">
        <v>0</v>
      </c>
      <c r="I40" s="20">
        <v>0</v>
      </c>
      <c r="J40" s="20">
        <v>0</v>
      </c>
      <c r="K40" s="20">
        <v>0</v>
      </c>
      <c r="L40" s="20">
        <v>99</v>
      </c>
    </row>
    <row r="41" spans="2:12" ht="20.100000000000001" customHeight="1" thickBot="1" x14ac:dyDescent="0.25">
      <c r="B41" s="4" t="s">
        <v>228</v>
      </c>
      <c r="C41" s="20">
        <v>121</v>
      </c>
      <c r="D41" s="20">
        <v>93</v>
      </c>
      <c r="E41" s="20">
        <v>314</v>
      </c>
      <c r="F41" s="20">
        <v>393</v>
      </c>
      <c r="G41" s="20">
        <f t="shared" si="0"/>
        <v>921</v>
      </c>
      <c r="H41" s="20">
        <v>0</v>
      </c>
      <c r="I41" s="20">
        <v>0</v>
      </c>
      <c r="J41" s="20">
        <v>0</v>
      </c>
      <c r="K41" s="20">
        <v>2</v>
      </c>
      <c r="L41" s="20">
        <v>923</v>
      </c>
    </row>
    <row r="42" spans="2:12" ht="20.100000000000001" customHeight="1" thickBot="1" x14ac:dyDescent="0.25">
      <c r="B42" s="4" t="s">
        <v>229</v>
      </c>
      <c r="C42" s="20">
        <v>29</v>
      </c>
      <c r="D42" s="20">
        <v>4</v>
      </c>
      <c r="E42" s="20">
        <v>34</v>
      </c>
      <c r="F42" s="20">
        <v>50</v>
      </c>
      <c r="G42" s="20">
        <f t="shared" si="0"/>
        <v>117</v>
      </c>
      <c r="H42" s="20">
        <v>0</v>
      </c>
      <c r="I42" s="20">
        <v>0</v>
      </c>
      <c r="J42" s="20">
        <v>0</v>
      </c>
      <c r="K42" s="20">
        <v>0</v>
      </c>
      <c r="L42" s="20">
        <v>117</v>
      </c>
    </row>
    <row r="43" spans="2:12" ht="20.100000000000001" customHeight="1" thickBot="1" x14ac:dyDescent="0.25">
      <c r="B43" s="4" t="s">
        <v>230</v>
      </c>
      <c r="C43" s="20">
        <v>24</v>
      </c>
      <c r="D43" s="20">
        <v>11</v>
      </c>
      <c r="E43" s="20">
        <v>16</v>
      </c>
      <c r="F43" s="20">
        <v>23</v>
      </c>
      <c r="G43" s="20">
        <f t="shared" si="0"/>
        <v>74</v>
      </c>
      <c r="H43" s="20">
        <v>0</v>
      </c>
      <c r="I43" s="20">
        <v>0</v>
      </c>
      <c r="J43" s="20">
        <v>0</v>
      </c>
      <c r="K43" s="20">
        <v>0</v>
      </c>
      <c r="L43" s="20">
        <v>74</v>
      </c>
    </row>
    <row r="44" spans="2:12" ht="20.100000000000001" customHeight="1" thickBot="1" x14ac:dyDescent="0.25">
      <c r="B44" s="4" t="s">
        <v>231</v>
      </c>
      <c r="C44" s="20">
        <v>25</v>
      </c>
      <c r="D44" s="20">
        <v>8</v>
      </c>
      <c r="E44" s="20">
        <v>73</v>
      </c>
      <c r="F44" s="20">
        <v>81</v>
      </c>
      <c r="G44" s="20">
        <f t="shared" si="0"/>
        <v>187</v>
      </c>
      <c r="H44" s="20">
        <v>0</v>
      </c>
      <c r="I44" s="20">
        <v>0</v>
      </c>
      <c r="J44" s="20">
        <v>0</v>
      </c>
      <c r="K44" s="20">
        <v>0</v>
      </c>
      <c r="L44" s="20">
        <v>187</v>
      </c>
    </row>
    <row r="45" spans="2:12" ht="20.100000000000001" customHeight="1" thickBot="1" x14ac:dyDescent="0.25">
      <c r="B45" s="4" t="s">
        <v>232</v>
      </c>
      <c r="C45" s="20">
        <v>99</v>
      </c>
      <c r="D45" s="20">
        <v>93</v>
      </c>
      <c r="E45" s="20">
        <v>143</v>
      </c>
      <c r="F45" s="20">
        <v>186</v>
      </c>
      <c r="G45" s="20">
        <f t="shared" si="0"/>
        <v>521</v>
      </c>
      <c r="H45" s="20">
        <v>9</v>
      </c>
      <c r="I45" s="20">
        <v>0</v>
      </c>
      <c r="J45" s="20">
        <v>0</v>
      </c>
      <c r="K45" s="20">
        <v>0</v>
      </c>
      <c r="L45" s="20">
        <v>530</v>
      </c>
    </row>
    <row r="46" spans="2:12" ht="20.100000000000001" customHeight="1" thickBot="1" x14ac:dyDescent="0.25">
      <c r="B46" s="4" t="s">
        <v>233</v>
      </c>
      <c r="C46" s="20">
        <v>10</v>
      </c>
      <c r="D46" s="20">
        <v>5</v>
      </c>
      <c r="E46" s="20">
        <v>34</v>
      </c>
      <c r="F46" s="20">
        <v>51</v>
      </c>
      <c r="G46" s="20">
        <f t="shared" si="0"/>
        <v>100</v>
      </c>
      <c r="H46" s="20">
        <v>0</v>
      </c>
      <c r="I46" s="20">
        <v>0</v>
      </c>
      <c r="J46" s="20">
        <v>0</v>
      </c>
      <c r="K46" s="20">
        <v>0</v>
      </c>
      <c r="L46" s="20">
        <v>100</v>
      </c>
    </row>
    <row r="47" spans="2:12" ht="20.100000000000001" customHeight="1" thickBot="1" x14ac:dyDescent="0.25">
      <c r="B47" s="4" t="s">
        <v>234</v>
      </c>
      <c r="C47" s="20">
        <v>83</v>
      </c>
      <c r="D47" s="20">
        <v>39</v>
      </c>
      <c r="E47" s="20">
        <v>171</v>
      </c>
      <c r="F47" s="20">
        <v>326</v>
      </c>
      <c r="G47" s="20">
        <f t="shared" si="0"/>
        <v>619</v>
      </c>
      <c r="H47" s="20">
        <v>4</v>
      </c>
      <c r="I47" s="20">
        <v>3</v>
      </c>
      <c r="J47" s="20">
        <v>0</v>
      </c>
      <c r="K47" s="20">
        <v>0</v>
      </c>
      <c r="L47" s="20">
        <v>626</v>
      </c>
    </row>
    <row r="48" spans="2:12" ht="20.100000000000001" customHeight="1" thickBot="1" x14ac:dyDescent="0.25">
      <c r="B48" s="4" t="s">
        <v>235</v>
      </c>
      <c r="C48" s="20">
        <v>35</v>
      </c>
      <c r="D48" s="20">
        <v>20</v>
      </c>
      <c r="E48" s="20">
        <v>43</v>
      </c>
      <c r="F48" s="20">
        <v>56</v>
      </c>
      <c r="G48" s="20">
        <f t="shared" si="0"/>
        <v>154</v>
      </c>
      <c r="H48" s="20">
        <v>4</v>
      </c>
      <c r="I48" s="20">
        <v>0</v>
      </c>
      <c r="J48" s="20">
        <v>0</v>
      </c>
      <c r="K48" s="20">
        <v>0</v>
      </c>
      <c r="L48" s="20">
        <v>158</v>
      </c>
    </row>
    <row r="49" spans="2:12" ht="20.100000000000001" customHeight="1" thickBot="1" x14ac:dyDescent="0.25">
      <c r="B49" s="4" t="s">
        <v>236</v>
      </c>
      <c r="C49" s="20">
        <v>7</v>
      </c>
      <c r="D49" s="20">
        <v>5</v>
      </c>
      <c r="E49" s="20">
        <v>16</v>
      </c>
      <c r="F49" s="20">
        <v>25</v>
      </c>
      <c r="G49" s="20">
        <f t="shared" si="0"/>
        <v>53</v>
      </c>
      <c r="H49" s="20">
        <v>0</v>
      </c>
      <c r="I49" s="20">
        <v>0</v>
      </c>
      <c r="J49" s="20">
        <v>0</v>
      </c>
      <c r="K49" s="20">
        <v>0</v>
      </c>
      <c r="L49" s="20">
        <v>53</v>
      </c>
    </row>
    <row r="50" spans="2:12" ht="20.100000000000001" customHeight="1" thickBot="1" x14ac:dyDescent="0.25">
      <c r="B50" s="4" t="s">
        <v>237</v>
      </c>
      <c r="C50" s="20">
        <v>49</v>
      </c>
      <c r="D50" s="20">
        <v>13</v>
      </c>
      <c r="E50" s="20">
        <v>87</v>
      </c>
      <c r="F50" s="20">
        <v>104</v>
      </c>
      <c r="G50" s="20">
        <f t="shared" si="0"/>
        <v>253</v>
      </c>
      <c r="H50" s="20">
        <v>5</v>
      </c>
      <c r="I50" s="20">
        <v>1</v>
      </c>
      <c r="J50" s="20">
        <v>0</v>
      </c>
      <c r="K50" s="20">
        <v>0</v>
      </c>
      <c r="L50" s="20">
        <v>259</v>
      </c>
    </row>
    <row r="51" spans="2:12" ht="20.100000000000001" customHeight="1" thickBot="1" x14ac:dyDescent="0.25">
      <c r="B51" s="4" t="s">
        <v>238</v>
      </c>
      <c r="C51" s="20">
        <v>11</v>
      </c>
      <c r="D51" s="20">
        <v>4</v>
      </c>
      <c r="E51" s="20">
        <v>20</v>
      </c>
      <c r="F51" s="20">
        <v>18</v>
      </c>
      <c r="G51" s="20">
        <f t="shared" si="0"/>
        <v>53</v>
      </c>
      <c r="H51" s="20">
        <v>0</v>
      </c>
      <c r="I51" s="20">
        <v>0</v>
      </c>
      <c r="J51" s="20">
        <v>0</v>
      </c>
      <c r="K51" s="20">
        <v>0</v>
      </c>
      <c r="L51" s="20">
        <v>53</v>
      </c>
    </row>
    <row r="52" spans="2:12" ht="20.100000000000001" customHeight="1" thickBot="1" x14ac:dyDescent="0.25">
      <c r="B52" s="4" t="s">
        <v>239</v>
      </c>
      <c r="C52" s="20">
        <v>9</v>
      </c>
      <c r="D52" s="20">
        <v>4</v>
      </c>
      <c r="E52" s="20">
        <v>20</v>
      </c>
      <c r="F52" s="20">
        <v>19</v>
      </c>
      <c r="G52" s="20">
        <f t="shared" si="0"/>
        <v>52</v>
      </c>
      <c r="H52" s="20">
        <v>0</v>
      </c>
      <c r="I52" s="20">
        <v>0</v>
      </c>
      <c r="J52" s="20">
        <v>0</v>
      </c>
      <c r="K52" s="20">
        <v>0</v>
      </c>
      <c r="L52" s="20">
        <v>52</v>
      </c>
    </row>
    <row r="53" spans="2:12" ht="20.100000000000001" customHeight="1" thickBot="1" x14ac:dyDescent="0.25">
      <c r="B53" s="4" t="s">
        <v>240</v>
      </c>
      <c r="C53" s="20">
        <v>25</v>
      </c>
      <c r="D53" s="20">
        <v>20</v>
      </c>
      <c r="E53" s="20">
        <v>41</v>
      </c>
      <c r="F53" s="20">
        <v>81</v>
      </c>
      <c r="G53" s="20">
        <f t="shared" si="0"/>
        <v>167</v>
      </c>
      <c r="H53" s="20">
        <v>0</v>
      </c>
      <c r="I53" s="20">
        <v>0</v>
      </c>
      <c r="J53" s="20">
        <v>0</v>
      </c>
      <c r="K53" s="20">
        <v>0</v>
      </c>
      <c r="L53" s="20">
        <v>167</v>
      </c>
    </row>
    <row r="54" spans="2:12" ht="20.100000000000001" customHeight="1" thickBot="1" x14ac:dyDescent="0.25">
      <c r="B54" s="4" t="s">
        <v>241</v>
      </c>
      <c r="C54" s="20">
        <v>207</v>
      </c>
      <c r="D54" s="20">
        <v>136</v>
      </c>
      <c r="E54" s="20">
        <v>571</v>
      </c>
      <c r="F54" s="20">
        <v>606</v>
      </c>
      <c r="G54" s="20">
        <f t="shared" si="0"/>
        <v>1520</v>
      </c>
      <c r="H54" s="20">
        <v>0</v>
      </c>
      <c r="I54" s="20">
        <v>0</v>
      </c>
      <c r="J54" s="20">
        <v>0</v>
      </c>
      <c r="K54" s="20">
        <v>4</v>
      </c>
      <c r="L54" s="20">
        <v>1524</v>
      </c>
    </row>
    <row r="55" spans="2:12" ht="20.100000000000001" customHeight="1" thickBot="1" x14ac:dyDescent="0.25">
      <c r="B55" s="4" t="s">
        <v>242</v>
      </c>
      <c r="C55" s="20">
        <v>64</v>
      </c>
      <c r="D55" s="20">
        <v>37</v>
      </c>
      <c r="E55" s="20">
        <v>126</v>
      </c>
      <c r="F55" s="20">
        <v>138</v>
      </c>
      <c r="G55" s="20">
        <f t="shared" si="0"/>
        <v>365</v>
      </c>
      <c r="H55" s="20">
        <v>0</v>
      </c>
      <c r="I55" s="20">
        <v>2</v>
      </c>
      <c r="J55" s="20">
        <v>1</v>
      </c>
      <c r="K55" s="20">
        <v>0</v>
      </c>
      <c r="L55" s="20">
        <v>368</v>
      </c>
    </row>
    <row r="56" spans="2:12" ht="20.100000000000001" customHeight="1" thickBot="1" x14ac:dyDescent="0.25">
      <c r="B56" s="4" t="s">
        <v>243</v>
      </c>
      <c r="C56" s="20">
        <v>17</v>
      </c>
      <c r="D56" s="20">
        <v>2</v>
      </c>
      <c r="E56" s="20">
        <v>33</v>
      </c>
      <c r="F56" s="20">
        <v>46</v>
      </c>
      <c r="G56" s="20">
        <f t="shared" si="0"/>
        <v>98</v>
      </c>
      <c r="H56" s="20">
        <v>0</v>
      </c>
      <c r="I56" s="20">
        <v>0</v>
      </c>
      <c r="J56" s="20">
        <v>0</v>
      </c>
      <c r="K56" s="20">
        <v>0</v>
      </c>
      <c r="L56" s="20">
        <v>98</v>
      </c>
    </row>
    <row r="57" spans="2:12" ht="20.100000000000001" customHeight="1" thickBot="1" x14ac:dyDescent="0.25">
      <c r="B57" s="4" t="s">
        <v>244</v>
      </c>
      <c r="C57" s="20">
        <v>6</v>
      </c>
      <c r="D57" s="20">
        <v>6</v>
      </c>
      <c r="E57" s="20">
        <v>8</v>
      </c>
      <c r="F57" s="20">
        <v>16</v>
      </c>
      <c r="G57" s="20">
        <f t="shared" si="0"/>
        <v>36</v>
      </c>
      <c r="H57" s="20">
        <v>0</v>
      </c>
      <c r="I57" s="20">
        <v>0</v>
      </c>
      <c r="J57" s="20">
        <v>0</v>
      </c>
      <c r="K57" s="20">
        <v>0</v>
      </c>
      <c r="L57" s="20">
        <v>36</v>
      </c>
    </row>
    <row r="58" spans="2:12" ht="20.100000000000001" customHeight="1" thickBot="1" x14ac:dyDescent="0.25">
      <c r="B58" s="4" t="s">
        <v>270</v>
      </c>
      <c r="C58" s="20">
        <v>16</v>
      </c>
      <c r="D58" s="20">
        <v>5</v>
      </c>
      <c r="E58" s="20">
        <v>8</v>
      </c>
      <c r="F58" s="20">
        <v>19</v>
      </c>
      <c r="G58" s="20">
        <f t="shared" si="0"/>
        <v>48</v>
      </c>
      <c r="H58" s="20">
        <v>0</v>
      </c>
      <c r="I58" s="20">
        <v>0</v>
      </c>
      <c r="J58" s="20">
        <v>0</v>
      </c>
      <c r="K58" s="20">
        <v>0</v>
      </c>
      <c r="L58" s="20">
        <v>48</v>
      </c>
    </row>
    <row r="59" spans="2:12" ht="20.100000000000001" customHeight="1" thickBot="1" x14ac:dyDescent="0.25">
      <c r="B59" s="4" t="s">
        <v>246</v>
      </c>
      <c r="C59" s="20">
        <v>14</v>
      </c>
      <c r="D59" s="20">
        <v>8</v>
      </c>
      <c r="E59" s="20">
        <v>39</v>
      </c>
      <c r="F59" s="20">
        <v>36</v>
      </c>
      <c r="G59" s="20">
        <f t="shared" si="0"/>
        <v>97</v>
      </c>
      <c r="H59" s="20">
        <v>1</v>
      </c>
      <c r="I59" s="20">
        <v>1</v>
      </c>
      <c r="J59" s="20">
        <v>0</v>
      </c>
      <c r="K59" s="20">
        <v>0</v>
      </c>
      <c r="L59" s="20">
        <v>99</v>
      </c>
    </row>
    <row r="60" spans="2:12" ht="20.100000000000001" customHeight="1" thickBot="1" x14ac:dyDescent="0.25">
      <c r="B60" s="4" t="s">
        <v>247</v>
      </c>
      <c r="C60" s="20">
        <v>19</v>
      </c>
      <c r="D60" s="20">
        <v>6</v>
      </c>
      <c r="E60" s="20">
        <v>27</v>
      </c>
      <c r="F60" s="20">
        <v>22</v>
      </c>
      <c r="G60" s="20">
        <f t="shared" si="0"/>
        <v>74</v>
      </c>
      <c r="H60" s="20">
        <v>1</v>
      </c>
      <c r="I60" s="20">
        <v>5</v>
      </c>
      <c r="J60" s="20">
        <v>0</v>
      </c>
      <c r="K60" s="20">
        <v>0</v>
      </c>
      <c r="L60" s="20">
        <v>80</v>
      </c>
    </row>
    <row r="61" spans="2:12" ht="20.100000000000001" customHeight="1" thickBot="1" x14ac:dyDescent="0.25">
      <c r="B61" s="7" t="s">
        <v>22</v>
      </c>
      <c r="C61" s="9">
        <f>SUM(C11:C60)</f>
        <v>1563</v>
      </c>
      <c r="D61" s="9">
        <f t="shared" ref="D61:H61" si="1">SUM(D11:D60)</f>
        <v>920</v>
      </c>
      <c r="E61" s="9">
        <f t="shared" si="1"/>
        <v>3055</v>
      </c>
      <c r="F61" s="9">
        <f t="shared" si="1"/>
        <v>3966</v>
      </c>
      <c r="G61" s="9">
        <f t="shared" si="0"/>
        <v>9504</v>
      </c>
      <c r="H61" s="9">
        <f t="shared" si="1"/>
        <v>41</v>
      </c>
      <c r="I61" s="9">
        <f t="shared" ref="I61:L61" si="2">SUM(I11:I60)</f>
        <v>14</v>
      </c>
      <c r="J61" s="9">
        <f t="shared" si="2"/>
        <v>10</v>
      </c>
      <c r="K61" s="9">
        <f t="shared" si="2"/>
        <v>16</v>
      </c>
      <c r="L61" s="9">
        <f t="shared" si="2"/>
        <v>9585</v>
      </c>
    </row>
    <row r="63" spans="2:12" x14ac:dyDescent="0.2">
      <c r="C63" s="58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82" t="s">
        <v>23</v>
      </c>
      <c r="D9" s="82"/>
      <c r="E9" s="82"/>
      <c r="F9" s="82"/>
      <c r="G9" s="82"/>
      <c r="H9" s="83"/>
      <c r="I9" s="84" t="s">
        <v>24</v>
      </c>
      <c r="J9" s="82"/>
      <c r="K9" s="82"/>
      <c r="L9" s="82"/>
      <c r="M9" s="82"/>
      <c r="N9" s="83"/>
      <c r="O9" s="84" t="s">
        <v>25</v>
      </c>
      <c r="P9" s="82"/>
      <c r="Q9" s="82"/>
      <c r="R9" s="82"/>
      <c r="S9" s="82"/>
      <c r="T9" s="83"/>
      <c r="U9" s="84" t="s">
        <v>26</v>
      </c>
      <c r="V9" s="82"/>
      <c r="W9" s="82"/>
      <c r="X9" s="82"/>
      <c r="Y9" s="82"/>
      <c r="Z9" s="83"/>
      <c r="AA9" s="84" t="s">
        <v>27</v>
      </c>
      <c r="AB9" s="82"/>
      <c r="AC9" s="82"/>
      <c r="AD9" s="82"/>
      <c r="AE9" s="82"/>
      <c r="AF9" s="83"/>
      <c r="AG9" s="84" t="s">
        <v>28</v>
      </c>
      <c r="AH9" s="82"/>
      <c r="AI9" s="82"/>
      <c r="AJ9" s="82"/>
      <c r="AK9" s="82"/>
      <c r="AL9" s="83"/>
      <c r="AM9" s="84" t="s">
        <v>29</v>
      </c>
      <c r="AN9" s="82"/>
      <c r="AO9" s="82"/>
      <c r="AP9" s="82"/>
      <c r="AQ9" s="82"/>
      <c r="AR9" s="83"/>
      <c r="AS9" s="84" t="s">
        <v>30</v>
      </c>
      <c r="AT9" s="82"/>
      <c r="AU9" s="82"/>
      <c r="AV9" s="82"/>
      <c r="AW9" s="82"/>
      <c r="AX9" s="82"/>
    </row>
    <row r="10" spans="2:50" ht="41.25" customHeight="1" thickBot="1" x14ac:dyDescent="0.25">
      <c r="C10" s="85" t="s">
        <v>31</v>
      </c>
      <c r="D10" s="87" t="s">
        <v>272</v>
      </c>
      <c r="E10" s="88"/>
      <c r="F10" s="85" t="s">
        <v>32</v>
      </c>
      <c r="G10" s="85" t="s">
        <v>33</v>
      </c>
      <c r="H10" s="85" t="s">
        <v>34</v>
      </c>
      <c r="I10" s="85" t="s">
        <v>31</v>
      </c>
      <c r="J10" s="87" t="s">
        <v>272</v>
      </c>
      <c r="K10" s="88"/>
      <c r="L10" s="85" t="s">
        <v>32</v>
      </c>
      <c r="M10" s="85" t="s">
        <v>33</v>
      </c>
      <c r="N10" s="85" t="s">
        <v>34</v>
      </c>
      <c r="O10" s="85" t="s">
        <v>31</v>
      </c>
      <c r="P10" s="87" t="s">
        <v>272</v>
      </c>
      <c r="Q10" s="88"/>
      <c r="R10" s="85" t="s">
        <v>32</v>
      </c>
      <c r="S10" s="85" t="s">
        <v>33</v>
      </c>
      <c r="T10" s="85" t="s">
        <v>34</v>
      </c>
      <c r="U10" s="85" t="s">
        <v>31</v>
      </c>
      <c r="V10" s="87" t="s">
        <v>272</v>
      </c>
      <c r="W10" s="88"/>
      <c r="X10" s="85" t="s">
        <v>32</v>
      </c>
      <c r="Y10" s="85" t="s">
        <v>33</v>
      </c>
      <c r="Z10" s="85" t="s">
        <v>34</v>
      </c>
      <c r="AA10" s="85" t="s">
        <v>31</v>
      </c>
      <c r="AB10" s="87" t="s">
        <v>272</v>
      </c>
      <c r="AC10" s="88"/>
      <c r="AD10" s="85" t="s">
        <v>32</v>
      </c>
      <c r="AE10" s="85" t="s">
        <v>33</v>
      </c>
      <c r="AF10" s="85" t="s">
        <v>34</v>
      </c>
      <c r="AG10" s="85" t="s">
        <v>31</v>
      </c>
      <c r="AH10" s="87" t="s">
        <v>272</v>
      </c>
      <c r="AI10" s="88"/>
      <c r="AJ10" s="85" t="s">
        <v>32</v>
      </c>
      <c r="AK10" s="85" t="s">
        <v>33</v>
      </c>
      <c r="AL10" s="85" t="s">
        <v>34</v>
      </c>
      <c r="AM10" s="85" t="s">
        <v>31</v>
      </c>
      <c r="AN10" s="87" t="s">
        <v>272</v>
      </c>
      <c r="AO10" s="88"/>
      <c r="AP10" s="85" t="s">
        <v>32</v>
      </c>
      <c r="AQ10" s="85" t="s">
        <v>33</v>
      </c>
      <c r="AR10" s="85" t="s">
        <v>34</v>
      </c>
      <c r="AS10" s="85" t="s">
        <v>31</v>
      </c>
      <c r="AT10" s="87" t="s">
        <v>272</v>
      </c>
      <c r="AU10" s="88"/>
      <c r="AV10" s="85" t="s">
        <v>32</v>
      </c>
      <c r="AW10" s="85" t="s">
        <v>33</v>
      </c>
      <c r="AX10" s="85" t="s">
        <v>34</v>
      </c>
    </row>
    <row r="11" spans="2:50" ht="15" thickBot="1" x14ac:dyDescent="0.25">
      <c r="C11" s="86"/>
      <c r="D11" s="75" t="s">
        <v>273</v>
      </c>
      <c r="E11" s="75" t="s">
        <v>274</v>
      </c>
      <c r="F11" s="86"/>
      <c r="G11" s="86"/>
      <c r="H11" s="86"/>
      <c r="I11" s="86"/>
      <c r="J11" s="75" t="s">
        <v>273</v>
      </c>
      <c r="K11" s="75" t="s">
        <v>274</v>
      </c>
      <c r="L11" s="86"/>
      <c r="M11" s="86"/>
      <c r="N11" s="86"/>
      <c r="O11" s="86"/>
      <c r="P11" s="75" t="s">
        <v>273</v>
      </c>
      <c r="Q11" s="75" t="s">
        <v>274</v>
      </c>
      <c r="R11" s="86"/>
      <c r="S11" s="86"/>
      <c r="T11" s="86"/>
      <c r="U11" s="86"/>
      <c r="V11" s="75" t="s">
        <v>273</v>
      </c>
      <c r="W11" s="75" t="s">
        <v>274</v>
      </c>
      <c r="X11" s="86"/>
      <c r="Y11" s="86"/>
      <c r="Z11" s="86"/>
      <c r="AA11" s="86"/>
      <c r="AB11" s="75" t="s">
        <v>273</v>
      </c>
      <c r="AC11" s="75" t="s">
        <v>274</v>
      </c>
      <c r="AD11" s="86"/>
      <c r="AE11" s="86"/>
      <c r="AF11" s="86"/>
      <c r="AG11" s="86"/>
      <c r="AH11" s="75" t="s">
        <v>273</v>
      </c>
      <c r="AI11" s="75" t="s">
        <v>274</v>
      </c>
      <c r="AJ11" s="86"/>
      <c r="AK11" s="86"/>
      <c r="AL11" s="86"/>
      <c r="AM11" s="86"/>
      <c r="AN11" s="75" t="s">
        <v>273</v>
      </c>
      <c r="AO11" s="75" t="s">
        <v>274</v>
      </c>
      <c r="AP11" s="86"/>
      <c r="AQ11" s="86"/>
      <c r="AR11" s="86"/>
      <c r="AS11" s="86"/>
      <c r="AT11" s="75" t="s">
        <v>273</v>
      </c>
      <c r="AU11" s="75" t="s">
        <v>274</v>
      </c>
      <c r="AV11" s="86"/>
      <c r="AW11" s="86"/>
      <c r="AX11" s="86"/>
    </row>
    <row r="12" spans="2:50" ht="20.100000000000001" customHeight="1" thickBot="1" x14ac:dyDescent="0.25">
      <c r="B12" s="3" t="s">
        <v>198</v>
      </c>
      <c r="C12" s="19">
        <v>876</v>
      </c>
      <c r="D12" s="19">
        <v>35</v>
      </c>
      <c r="E12" s="19">
        <v>27</v>
      </c>
      <c r="F12" s="19">
        <v>49</v>
      </c>
      <c r="G12" s="19">
        <v>1073</v>
      </c>
      <c r="H12" s="19">
        <v>554</v>
      </c>
      <c r="I12" s="19">
        <v>366</v>
      </c>
      <c r="J12" s="19">
        <v>35</v>
      </c>
      <c r="K12" s="19">
        <v>0</v>
      </c>
      <c r="L12" s="19">
        <v>0</v>
      </c>
      <c r="M12" s="19">
        <v>401</v>
      </c>
      <c r="N12" s="19">
        <v>3</v>
      </c>
      <c r="O12" s="19">
        <v>1</v>
      </c>
      <c r="P12" s="19">
        <v>0</v>
      </c>
      <c r="Q12" s="19">
        <v>0</v>
      </c>
      <c r="R12" s="19">
        <v>0</v>
      </c>
      <c r="S12" s="19">
        <v>3</v>
      </c>
      <c r="T12" s="19">
        <v>4</v>
      </c>
      <c r="U12" s="19">
        <v>317</v>
      </c>
      <c r="V12" s="19">
        <v>0</v>
      </c>
      <c r="W12" s="19">
        <v>27</v>
      </c>
      <c r="X12" s="19">
        <v>45</v>
      </c>
      <c r="Y12" s="19">
        <v>459</v>
      </c>
      <c r="Z12" s="19">
        <v>305</v>
      </c>
      <c r="AA12" s="19">
        <v>175</v>
      </c>
      <c r="AB12" s="19">
        <v>0</v>
      </c>
      <c r="AC12" s="19">
        <v>0</v>
      </c>
      <c r="AD12" s="19">
        <v>4</v>
      </c>
      <c r="AE12" s="19">
        <v>195</v>
      </c>
      <c r="AF12" s="19">
        <v>222</v>
      </c>
      <c r="AG12" s="19">
        <v>17</v>
      </c>
      <c r="AH12" s="19">
        <v>0</v>
      </c>
      <c r="AI12" s="19">
        <v>0</v>
      </c>
      <c r="AJ12" s="19">
        <v>0</v>
      </c>
      <c r="AK12" s="19">
        <v>15</v>
      </c>
      <c r="AL12" s="19">
        <v>20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</row>
    <row r="13" spans="2:50" ht="20.100000000000001" customHeight="1" thickBot="1" x14ac:dyDescent="0.25">
      <c r="B13" s="4" t="s">
        <v>199</v>
      </c>
      <c r="C13" s="20">
        <v>1585</v>
      </c>
      <c r="D13" s="20">
        <v>144</v>
      </c>
      <c r="E13" s="20">
        <v>1</v>
      </c>
      <c r="F13" s="20">
        <v>7</v>
      </c>
      <c r="G13" s="20">
        <v>1811</v>
      </c>
      <c r="H13" s="20">
        <v>1751</v>
      </c>
      <c r="I13" s="20">
        <v>543</v>
      </c>
      <c r="J13" s="20">
        <v>78</v>
      </c>
      <c r="K13" s="20">
        <v>1</v>
      </c>
      <c r="L13" s="20">
        <v>0</v>
      </c>
      <c r="M13" s="20">
        <v>626</v>
      </c>
      <c r="N13" s="20">
        <v>4</v>
      </c>
      <c r="O13" s="20">
        <v>2</v>
      </c>
      <c r="P13" s="20">
        <v>0</v>
      </c>
      <c r="Q13" s="20">
        <v>0</v>
      </c>
      <c r="R13" s="20">
        <v>2</v>
      </c>
      <c r="S13" s="20">
        <v>4</v>
      </c>
      <c r="T13" s="20">
        <v>26</v>
      </c>
      <c r="U13" s="20">
        <v>597</v>
      </c>
      <c r="V13" s="20">
        <v>62</v>
      </c>
      <c r="W13" s="20">
        <v>0</v>
      </c>
      <c r="X13" s="20">
        <v>5</v>
      </c>
      <c r="Y13" s="20">
        <v>713</v>
      </c>
      <c r="Z13" s="20">
        <v>1115</v>
      </c>
      <c r="AA13" s="20">
        <v>355</v>
      </c>
      <c r="AB13" s="20">
        <v>0</v>
      </c>
      <c r="AC13" s="20">
        <v>0</v>
      </c>
      <c r="AD13" s="20">
        <v>0</v>
      </c>
      <c r="AE13" s="20">
        <v>386</v>
      </c>
      <c r="AF13" s="20">
        <v>522</v>
      </c>
      <c r="AG13" s="20">
        <v>88</v>
      </c>
      <c r="AH13" s="20">
        <v>4</v>
      </c>
      <c r="AI13" s="20">
        <v>0</v>
      </c>
      <c r="AJ13" s="20">
        <v>0</v>
      </c>
      <c r="AK13" s="20">
        <v>80</v>
      </c>
      <c r="AL13" s="20">
        <v>81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2</v>
      </c>
      <c r="AX13" s="20">
        <v>3</v>
      </c>
    </row>
    <row r="14" spans="2:50" ht="20.100000000000001" customHeight="1" thickBot="1" x14ac:dyDescent="0.25">
      <c r="B14" s="4" t="s">
        <v>200</v>
      </c>
      <c r="C14" s="20">
        <v>621</v>
      </c>
      <c r="D14" s="20">
        <v>279</v>
      </c>
      <c r="E14" s="20">
        <v>3</v>
      </c>
      <c r="F14" s="20">
        <v>2</v>
      </c>
      <c r="G14" s="20">
        <v>895</v>
      </c>
      <c r="H14" s="20">
        <v>714</v>
      </c>
      <c r="I14" s="20">
        <v>214</v>
      </c>
      <c r="J14" s="20">
        <v>115</v>
      </c>
      <c r="K14" s="20">
        <v>2</v>
      </c>
      <c r="L14" s="20">
        <v>0</v>
      </c>
      <c r="M14" s="20">
        <v>332</v>
      </c>
      <c r="N14" s="20">
        <v>15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3</v>
      </c>
      <c r="U14" s="20">
        <v>216</v>
      </c>
      <c r="V14" s="20">
        <v>164</v>
      </c>
      <c r="W14" s="20">
        <v>1</v>
      </c>
      <c r="X14" s="20">
        <v>0</v>
      </c>
      <c r="Y14" s="20">
        <v>373</v>
      </c>
      <c r="Z14" s="20">
        <v>461</v>
      </c>
      <c r="AA14" s="20">
        <v>165</v>
      </c>
      <c r="AB14" s="20">
        <v>0</v>
      </c>
      <c r="AC14" s="20">
        <v>0</v>
      </c>
      <c r="AD14" s="20">
        <v>2</v>
      </c>
      <c r="AE14" s="20">
        <v>150</v>
      </c>
      <c r="AF14" s="20">
        <v>208</v>
      </c>
      <c r="AG14" s="20">
        <v>26</v>
      </c>
      <c r="AH14" s="20">
        <v>0</v>
      </c>
      <c r="AI14" s="20">
        <v>0</v>
      </c>
      <c r="AJ14" s="20">
        <v>0</v>
      </c>
      <c r="AK14" s="20">
        <v>40</v>
      </c>
      <c r="AL14" s="20">
        <v>27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201</v>
      </c>
      <c r="C15" s="20">
        <v>1347</v>
      </c>
      <c r="D15" s="20">
        <v>122</v>
      </c>
      <c r="E15" s="20">
        <v>26</v>
      </c>
      <c r="F15" s="20">
        <v>3</v>
      </c>
      <c r="G15" s="20">
        <v>1568</v>
      </c>
      <c r="H15" s="20">
        <v>831</v>
      </c>
      <c r="I15" s="20">
        <v>287</v>
      </c>
      <c r="J15" s="20">
        <v>57</v>
      </c>
      <c r="K15" s="20">
        <v>0</v>
      </c>
      <c r="L15" s="20">
        <v>1</v>
      </c>
      <c r="M15" s="20">
        <v>345</v>
      </c>
      <c r="N15" s="20">
        <v>0</v>
      </c>
      <c r="O15" s="20">
        <v>1</v>
      </c>
      <c r="P15" s="20">
        <v>0</v>
      </c>
      <c r="Q15" s="20">
        <v>0</v>
      </c>
      <c r="R15" s="20">
        <v>0</v>
      </c>
      <c r="S15" s="20">
        <v>3</v>
      </c>
      <c r="T15" s="20">
        <v>0</v>
      </c>
      <c r="U15" s="20">
        <v>825</v>
      </c>
      <c r="V15" s="20">
        <v>65</v>
      </c>
      <c r="W15" s="20">
        <v>26</v>
      </c>
      <c r="X15" s="20">
        <v>2</v>
      </c>
      <c r="Y15" s="20">
        <v>969</v>
      </c>
      <c r="Z15" s="20">
        <v>560</v>
      </c>
      <c r="AA15" s="20">
        <v>150</v>
      </c>
      <c r="AB15" s="20">
        <v>0</v>
      </c>
      <c r="AC15" s="20">
        <v>0</v>
      </c>
      <c r="AD15" s="20">
        <v>0</v>
      </c>
      <c r="AE15" s="20">
        <v>160</v>
      </c>
      <c r="AF15" s="20">
        <v>241</v>
      </c>
      <c r="AG15" s="20">
        <v>84</v>
      </c>
      <c r="AH15" s="20">
        <v>0</v>
      </c>
      <c r="AI15" s="20">
        <v>0</v>
      </c>
      <c r="AJ15" s="20">
        <v>0</v>
      </c>
      <c r="AK15" s="20">
        <v>91</v>
      </c>
      <c r="AL15" s="20">
        <v>28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2</v>
      </c>
    </row>
    <row r="16" spans="2:50" ht="20.100000000000001" customHeight="1" thickBot="1" x14ac:dyDescent="0.25">
      <c r="B16" s="4" t="s">
        <v>202</v>
      </c>
      <c r="C16" s="20">
        <v>733</v>
      </c>
      <c r="D16" s="20">
        <v>40</v>
      </c>
      <c r="E16" s="20">
        <v>2</v>
      </c>
      <c r="F16" s="20">
        <v>2</v>
      </c>
      <c r="G16" s="20">
        <v>749</v>
      </c>
      <c r="H16" s="20">
        <v>907</v>
      </c>
      <c r="I16" s="20">
        <v>251</v>
      </c>
      <c r="J16" s="20">
        <v>10</v>
      </c>
      <c r="K16" s="20">
        <v>0</v>
      </c>
      <c r="L16" s="20">
        <v>0</v>
      </c>
      <c r="M16" s="20">
        <v>261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6</v>
      </c>
      <c r="U16" s="20">
        <v>379</v>
      </c>
      <c r="V16" s="20">
        <v>30</v>
      </c>
      <c r="W16" s="20">
        <v>2</v>
      </c>
      <c r="X16" s="20">
        <v>2</v>
      </c>
      <c r="Y16" s="20">
        <v>371</v>
      </c>
      <c r="Z16" s="20">
        <v>717</v>
      </c>
      <c r="AA16" s="20">
        <v>78</v>
      </c>
      <c r="AB16" s="20">
        <v>0</v>
      </c>
      <c r="AC16" s="20">
        <v>0</v>
      </c>
      <c r="AD16" s="20">
        <v>0</v>
      </c>
      <c r="AE16" s="20">
        <v>86</v>
      </c>
      <c r="AF16" s="20">
        <v>177</v>
      </c>
      <c r="AG16" s="20">
        <v>25</v>
      </c>
      <c r="AH16" s="20">
        <v>0</v>
      </c>
      <c r="AI16" s="20">
        <v>0</v>
      </c>
      <c r="AJ16" s="20">
        <v>0</v>
      </c>
      <c r="AK16" s="20">
        <v>29</v>
      </c>
      <c r="AL16" s="20">
        <v>7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1</v>
      </c>
      <c r="AX16" s="20">
        <v>0</v>
      </c>
    </row>
    <row r="17" spans="2:50" ht="20.100000000000001" customHeight="1" thickBot="1" x14ac:dyDescent="0.25">
      <c r="B17" s="4" t="s">
        <v>203</v>
      </c>
      <c r="C17" s="20">
        <v>594</v>
      </c>
      <c r="D17" s="20">
        <v>54</v>
      </c>
      <c r="E17" s="20">
        <v>12</v>
      </c>
      <c r="F17" s="20">
        <v>0</v>
      </c>
      <c r="G17" s="20">
        <v>614</v>
      </c>
      <c r="H17" s="20">
        <v>492</v>
      </c>
      <c r="I17" s="20">
        <v>97</v>
      </c>
      <c r="J17" s="20">
        <v>8</v>
      </c>
      <c r="K17" s="20">
        <v>0</v>
      </c>
      <c r="L17" s="20">
        <v>0</v>
      </c>
      <c r="M17" s="20">
        <v>106</v>
      </c>
      <c r="N17" s="20">
        <v>4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382</v>
      </c>
      <c r="V17" s="20">
        <v>44</v>
      </c>
      <c r="W17" s="20">
        <v>12</v>
      </c>
      <c r="X17" s="20">
        <v>0</v>
      </c>
      <c r="Y17" s="20">
        <v>381</v>
      </c>
      <c r="Z17" s="20">
        <v>358</v>
      </c>
      <c r="AA17" s="20">
        <v>99</v>
      </c>
      <c r="AB17" s="20">
        <v>0</v>
      </c>
      <c r="AC17" s="20">
        <v>0</v>
      </c>
      <c r="AD17" s="20">
        <v>0</v>
      </c>
      <c r="AE17" s="20">
        <v>109</v>
      </c>
      <c r="AF17" s="20">
        <v>121</v>
      </c>
      <c r="AG17" s="20">
        <v>16</v>
      </c>
      <c r="AH17" s="20">
        <v>2</v>
      </c>
      <c r="AI17" s="20">
        <v>0</v>
      </c>
      <c r="AJ17" s="20">
        <v>0</v>
      </c>
      <c r="AK17" s="20">
        <v>17</v>
      </c>
      <c r="AL17" s="20">
        <v>9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1</v>
      </c>
      <c r="AX17" s="20">
        <v>0</v>
      </c>
    </row>
    <row r="18" spans="2:50" ht="20.100000000000001" customHeight="1" thickBot="1" x14ac:dyDescent="0.25">
      <c r="B18" s="4" t="s">
        <v>204</v>
      </c>
      <c r="C18" s="20">
        <v>1972</v>
      </c>
      <c r="D18" s="20">
        <v>364</v>
      </c>
      <c r="E18" s="20">
        <v>211</v>
      </c>
      <c r="F18" s="20">
        <v>17</v>
      </c>
      <c r="G18" s="20">
        <v>2728</v>
      </c>
      <c r="H18" s="20">
        <v>1477</v>
      </c>
      <c r="I18" s="20">
        <v>654</v>
      </c>
      <c r="J18" s="20">
        <v>153</v>
      </c>
      <c r="K18" s="20">
        <v>4</v>
      </c>
      <c r="L18" s="20">
        <v>3</v>
      </c>
      <c r="M18" s="20">
        <v>810</v>
      </c>
      <c r="N18" s="20">
        <v>25</v>
      </c>
      <c r="O18" s="20">
        <v>2</v>
      </c>
      <c r="P18" s="20">
        <v>0</v>
      </c>
      <c r="Q18" s="20">
        <v>0</v>
      </c>
      <c r="R18" s="20">
        <v>1</v>
      </c>
      <c r="S18" s="20">
        <v>4</v>
      </c>
      <c r="T18" s="20">
        <v>10</v>
      </c>
      <c r="U18" s="20">
        <v>835</v>
      </c>
      <c r="V18" s="20">
        <v>210</v>
      </c>
      <c r="W18" s="20">
        <v>207</v>
      </c>
      <c r="X18" s="20">
        <v>3</v>
      </c>
      <c r="Y18" s="20">
        <v>1356</v>
      </c>
      <c r="Z18" s="20">
        <v>845</v>
      </c>
      <c r="AA18" s="20">
        <v>386</v>
      </c>
      <c r="AB18" s="20">
        <v>0</v>
      </c>
      <c r="AC18" s="20">
        <v>0</v>
      </c>
      <c r="AD18" s="20">
        <v>1</v>
      </c>
      <c r="AE18" s="20">
        <v>428</v>
      </c>
      <c r="AF18" s="20">
        <v>537</v>
      </c>
      <c r="AG18" s="20">
        <v>94</v>
      </c>
      <c r="AH18" s="20">
        <v>1</v>
      </c>
      <c r="AI18" s="20">
        <v>0</v>
      </c>
      <c r="AJ18" s="20">
        <v>8</v>
      </c>
      <c r="AK18" s="20">
        <v>129</v>
      </c>
      <c r="AL18" s="20">
        <v>52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1</v>
      </c>
      <c r="AT18" s="20">
        <v>0</v>
      </c>
      <c r="AU18" s="20">
        <v>0</v>
      </c>
      <c r="AV18" s="20">
        <v>1</v>
      </c>
      <c r="AW18" s="20">
        <v>1</v>
      </c>
      <c r="AX18" s="20">
        <v>8</v>
      </c>
    </row>
    <row r="19" spans="2:50" ht="20.100000000000001" customHeight="1" thickBot="1" x14ac:dyDescent="0.25">
      <c r="B19" s="4" t="s">
        <v>205</v>
      </c>
      <c r="C19" s="20">
        <v>1759</v>
      </c>
      <c r="D19" s="20">
        <v>173</v>
      </c>
      <c r="E19" s="20">
        <v>356</v>
      </c>
      <c r="F19" s="20">
        <v>9</v>
      </c>
      <c r="G19" s="20">
        <v>2387</v>
      </c>
      <c r="H19" s="20">
        <v>1587</v>
      </c>
      <c r="I19" s="20">
        <v>411</v>
      </c>
      <c r="J19" s="20">
        <v>0</v>
      </c>
      <c r="K19" s="20">
        <v>1</v>
      </c>
      <c r="L19" s="20">
        <v>0</v>
      </c>
      <c r="M19" s="20">
        <v>413</v>
      </c>
      <c r="N19" s="20">
        <v>3</v>
      </c>
      <c r="O19" s="20">
        <v>1</v>
      </c>
      <c r="P19" s="20">
        <v>0</v>
      </c>
      <c r="Q19" s="20">
        <v>0</v>
      </c>
      <c r="R19" s="20">
        <v>0</v>
      </c>
      <c r="S19" s="20">
        <v>2</v>
      </c>
      <c r="T19" s="20">
        <v>3</v>
      </c>
      <c r="U19" s="20">
        <v>926</v>
      </c>
      <c r="V19" s="20">
        <v>173</v>
      </c>
      <c r="W19" s="20">
        <v>355</v>
      </c>
      <c r="X19" s="20">
        <v>5</v>
      </c>
      <c r="Y19" s="20">
        <v>1481</v>
      </c>
      <c r="Z19" s="20">
        <v>925</v>
      </c>
      <c r="AA19" s="20">
        <v>313</v>
      </c>
      <c r="AB19" s="20">
        <v>0</v>
      </c>
      <c r="AC19" s="20">
        <v>0</v>
      </c>
      <c r="AD19" s="20">
        <v>0</v>
      </c>
      <c r="AE19" s="20">
        <v>371</v>
      </c>
      <c r="AF19" s="20">
        <v>511</v>
      </c>
      <c r="AG19" s="20">
        <v>107</v>
      </c>
      <c r="AH19" s="20">
        <v>0</v>
      </c>
      <c r="AI19" s="20">
        <v>0</v>
      </c>
      <c r="AJ19" s="20">
        <v>4</v>
      </c>
      <c r="AK19" s="20">
        <v>119</v>
      </c>
      <c r="AL19" s="20">
        <v>142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1</v>
      </c>
      <c r="AT19" s="20">
        <v>0</v>
      </c>
      <c r="AU19" s="20">
        <v>0</v>
      </c>
      <c r="AV19" s="20">
        <v>0</v>
      </c>
      <c r="AW19" s="20">
        <v>1</v>
      </c>
      <c r="AX19" s="20">
        <v>3</v>
      </c>
    </row>
    <row r="20" spans="2:50" ht="20.100000000000001" customHeight="1" thickBot="1" x14ac:dyDescent="0.25">
      <c r="B20" s="4" t="s">
        <v>206</v>
      </c>
      <c r="C20" s="20">
        <v>143</v>
      </c>
      <c r="D20" s="20">
        <v>7</v>
      </c>
      <c r="E20" s="20">
        <v>4</v>
      </c>
      <c r="F20" s="20">
        <v>0</v>
      </c>
      <c r="G20" s="20">
        <v>163</v>
      </c>
      <c r="H20" s="20">
        <v>103</v>
      </c>
      <c r="I20" s="20">
        <v>42</v>
      </c>
      <c r="J20" s="20">
        <v>4</v>
      </c>
      <c r="K20" s="20">
        <v>1</v>
      </c>
      <c r="L20" s="20">
        <v>0</v>
      </c>
      <c r="M20" s="20">
        <v>47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62</v>
      </c>
      <c r="V20" s="20">
        <v>3</v>
      </c>
      <c r="W20" s="20">
        <v>3</v>
      </c>
      <c r="X20" s="20">
        <v>0</v>
      </c>
      <c r="Y20" s="20">
        <v>67</v>
      </c>
      <c r="Z20" s="20">
        <v>61</v>
      </c>
      <c r="AA20" s="20">
        <v>25</v>
      </c>
      <c r="AB20" s="20">
        <v>0</v>
      </c>
      <c r="AC20" s="20">
        <v>0</v>
      </c>
      <c r="AD20" s="20">
        <v>0</v>
      </c>
      <c r="AE20" s="20">
        <v>32</v>
      </c>
      <c r="AF20" s="20">
        <v>39</v>
      </c>
      <c r="AG20" s="20">
        <v>14</v>
      </c>
      <c r="AH20" s="20">
        <v>0</v>
      </c>
      <c r="AI20" s="20">
        <v>0</v>
      </c>
      <c r="AJ20" s="20">
        <v>0</v>
      </c>
      <c r="AK20" s="20">
        <v>16</v>
      </c>
      <c r="AL20" s="20">
        <v>2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1</v>
      </c>
      <c r="AX20" s="20">
        <v>0</v>
      </c>
    </row>
    <row r="21" spans="2:50" ht="20.100000000000001" customHeight="1" thickBot="1" x14ac:dyDescent="0.25">
      <c r="B21" s="4" t="s">
        <v>207</v>
      </c>
      <c r="C21" s="20">
        <v>52</v>
      </c>
      <c r="D21" s="20">
        <v>5</v>
      </c>
      <c r="E21" s="20">
        <v>3</v>
      </c>
      <c r="F21" s="20">
        <v>0</v>
      </c>
      <c r="G21" s="20">
        <v>60</v>
      </c>
      <c r="H21" s="20">
        <v>37</v>
      </c>
      <c r="I21" s="20">
        <v>20</v>
      </c>
      <c r="J21" s="20">
        <v>5</v>
      </c>
      <c r="K21" s="20">
        <v>0</v>
      </c>
      <c r="L21" s="20">
        <v>0</v>
      </c>
      <c r="M21" s="20">
        <v>26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28</v>
      </c>
      <c r="V21" s="20">
        <v>0</v>
      </c>
      <c r="W21" s="20">
        <v>3</v>
      </c>
      <c r="X21" s="20">
        <v>0</v>
      </c>
      <c r="Y21" s="20">
        <v>31</v>
      </c>
      <c r="Z21" s="20">
        <v>32</v>
      </c>
      <c r="AA21" s="20">
        <v>2</v>
      </c>
      <c r="AB21" s="20">
        <v>0</v>
      </c>
      <c r="AC21" s="20">
        <v>0</v>
      </c>
      <c r="AD21" s="20">
        <v>0</v>
      </c>
      <c r="AE21" s="20">
        <v>1</v>
      </c>
      <c r="AF21" s="20">
        <v>5</v>
      </c>
      <c r="AG21" s="20">
        <v>2</v>
      </c>
      <c r="AH21" s="20">
        <v>0</v>
      </c>
      <c r="AI21" s="20">
        <v>0</v>
      </c>
      <c r="AJ21" s="20">
        <v>0</v>
      </c>
      <c r="AK21" s="20">
        <v>2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</row>
    <row r="22" spans="2:50" ht="20.100000000000001" customHeight="1" thickBot="1" x14ac:dyDescent="0.25">
      <c r="B22" s="4" t="s">
        <v>208</v>
      </c>
      <c r="C22" s="20">
        <v>683</v>
      </c>
      <c r="D22" s="20">
        <v>272</v>
      </c>
      <c r="E22" s="20">
        <v>138</v>
      </c>
      <c r="F22" s="20">
        <v>6</v>
      </c>
      <c r="G22" s="20">
        <v>1110</v>
      </c>
      <c r="H22" s="20">
        <v>518</v>
      </c>
      <c r="I22" s="20">
        <v>195</v>
      </c>
      <c r="J22" s="20">
        <v>134</v>
      </c>
      <c r="K22" s="20">
        <v>3</v>
      </c>
      <c r="L22" s="20">
        <v>0</v>
      </c>
      <c r="M22" s="20">
        <v>330</v>
      </c>
      <c r="N22" s="20">
        <v>8</v>
      </c>
      <c r="O22" s="20">
        <v>7</v>
      </c>
      <c r="P22" s="20">
        <v>0</v>
      </c>
      <c r="Q22" s="20">
        <v>0</v>
      </c>
      <c r="R22" s="20">
        <v>0</v>
      </c>
      <c r="S22" s="20">
        <v>3</v>
      </c>
      <c r="T22" s="20">
        <v>9</v>
      </c>
      <c r="U22" s="20">
        <v>320</v>
      </c>
      <c r="V22" s="20">
        <v>138</v>
      </c>
      <c r="W22" s="20">
        <v>135</v>
      </c>
      <c r="X22" s="20">
        <v>6</v>
      </c>
      <c r="Y22" s="20">
        <v>606</v>
      </c>
      <c r="Z22" s="20">
        <v>354</v>
      </c>
      <c r="AA22" s="20">
        <v>124</v>
      </c>
      <c r="AB22" s="20">
        <v>0</v>
      </c>
      <c r="AC22" s="20">
        <v>0</v>
      </c>
      <c r="AD22" s="20">
        <v>0</v>
      </c>
      <c r="AE22" s="20">
        <v>124</v>
      </c>
      <c r="AF22" s="20">
        <v>138</v>
      </c>
      <c r="AG22" s="20">
        <v>37</v>
      </c>
      <c r="AH22" s="20">
        <v>0</v>
      </c>
      <c r="AI22" s="20">
        <v>0</v>
      </c>
      <c r="AJ22" s="20">
        <v>0</v>
      </c>
      <c r="AK22" s="20">
        <v>47</v>
      </c>
      <c r="AL22" s="20">
        <v>9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209</v>
      </c>
      <c r="C23" s="20">
        <v>831</v>
      </c>
      <c r="D23" s="20">
        <v>95</v>
      </c>
      <c r="E23" s="20">
        <v>17</v>
      </c>
      <c r="F23" s="20">
        <v>8</v>
      </c>
      <c r="G23" s="20">
        <v>1028</v>
      </c>
      <c r="H23" s="20">
        <v>673</v>
      </c>
      <c r="I23" s="20">
        <v>225</v>
      </c>
      <c r="J23" s="20">
        <v>44</v>
      </c>
      <c r="K23" s="20">
        <v>0</v>
      </c>
      <c r="L23" s="20">
        <v>0</v>
      </c>
      <c r="M23" s="20">
        <v>258</v>
      </c>
      <c r="N23" s="20">
        <v>3</v>
      </c>
      <c r="O23" s="20">
        <v>2</v>
      </c>
      <c r="P23" s="20">
        <v>0</v>
      </c>
      <c r="Q23" s="20">
        <v>0</v>
      </c>
      <c r="R23" s="20">
        <v>0</v>
      </c>
      <c r="S23" s="20">
        <v>1</v>
      </c>
      <c r="T23" s="20">
        <v>4</v>
      </c>
      <c r="U23" s="20">
        <v>362</v>
      </c>
      <c r="V23" s="20">
        <v>49</v>
      </c>
      <c r="W23" s="20">
        <v>17</v>
      </c>
      <c r="X23" s="20">
        <v>6</v>
      </c>
      <c r="Y23" s="20">
        <v>524</v>
      </c>
      <c r="Z23" s="20">
        <v>391</v>
      </c>
      <c r="AA23" s="20">
        <v>212</v>
      </c>
      <c r="AB23" s="20">
        <v>0</v>
      </c>
      <c r="AC23" s="20">
        <v>0</v>
      </c>
      <c r="AD23" s="20">
        <v>1</v>
      </c>
      <c r="AE23" s="20">
        <v>213</v>
      </c>
      <c r="AF23" s="20">
        <v>256</v>
      </c>
      <c r="AG23" s="20">
        <v>30</v>
      </c>
      <c r="AH23" s="20">
        <v>2</v>
      </c>
      <c r="AI23" s="20">
        <v>0</v>
      </c>
      <c r="AJ23" s="20">
        <v>1</v>
      </c>
      <c r="AK23" s="20">
        <v>32</v>
      </c>
      <c r="AL23" s="20">
        <v>18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1</v>
      </c>
    </row>
    <row r="24" spans="2:50" ht="20.100000000000001" customHeight="1" thickBot="1" x14ac:dyDescent="0.25">
      <c r="B24" s="4" t="s">
        <v>210</v>
      </c>
      <c r="C24" s="20">
        <v>1247</v>
      </c>
      <c r="D24" s="20">
        <v>686</v>
      </c>
      <c r="E24" s="20">
        <v>29</v>
      </c>
      <c r="F24" s="20">
        <v>0</v>
      </c>
      <c r="G24" s="20">
        <v>1915</v>
      </c>
      <c r="H24" s="20">
        <v>2157</v>
      </c>
      <c r="I24" s="20">
        <v>555</v>
      </c>
      <c r="J24" s="20">
        <v>54</v>
      </c>
      <c r="K24" s="20">
        <v>0</v>
      </c>
      <c r="L24" s="20">
        <v>0</v>
      </c>
      <c r="M24" s="20">
        <v>606</v>
      </c>
      <c r="N24" s="20">
        <v>11</v>
      </c>
      <c r="O24" s="20">
        <v>1</v>
      </c>
      <c r="P24" s="20">
        <v>0</v>
      </c>
      <c r="Q24" s="20">
        <v>0</v>
      </c>
      <c r="R24" s="20">
        <v>0</v>
      </c>
      <c r="S24" s="20">
        <v>3</v>
      </c>
      <c r="T24" s="20">
        <v>7</v>
      </c>
      <c r="U24" s="20">
        <v>436</v>
      </c>
      <c r="V24" s="20">
        <v>632</v>
      </c>
      <c r="W24" s="20">
        <v>29</v>
      </c>
      <c r="X24" s="20">
        <v>0</v>
      </c>
      <c r="Y24" s="20">
        <v>1079</v>
      </c>
      <c r="Z24" s="20">
        <v>1653</v>
      </c>
      <c r="AA24" s="20">
        <v>189</v>
      </c>
      <c r="AB24" s="20">
        <v>0</v>
      </c>
      <c r="AC24" s="20">
        <v>0</v>
      </c>
      <c r="AD24" s="20">
        <v>0</v>
      </c>
      <c r="AE24" s="20">
        <v>173</v>
      </c>
      <c r="AF24" s="20">
        <v>429</v>
      </c>
      <c r="AG24" s="20">
        <v>65</v>
      </c>
      <c r="AH24" s="20">
        <v>0</v>
      </c>
      <c r="AI24" s="20">
        <v>0</v>
      </c>
      <c r="AJ24" s="20">
        <v>0</v>
      </c>
      <c r="AK24" s="20">
        <v>54</v>
      </c>
      <c r="AL24" s="20">
        <v>55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0</v>
      </c>
      <c r="AW24" s="20">
        <v>0</v>
      </c>
      <c r="AX24" s="20">
        <v>2</v>
      </c>
    </row>
    <row r="25" spans="2:50" ht="20.100000000000001" customHeight="1" thickBot="1" x14ac:dyDescent="0.25">
      <c r="B25" s="4" t="s">
        <v>211</v>
      </c>
      <c r="C25" s="20">
        <v>1112</v>
      </c>
      <c r="D25" s="20">
        <v>403</v>
      </c>
      <c r="E25" s="20">
        <v>112</v>
      </c>
      <c r="F25" s="20">
        <v>11</v>
      </c>
      <c r="G25" s="20">
        <v>1613</v>
      </c>
      <c r="H25" s="20">
        <v>916</v>
      </c>
      <c r="I25" s="20">
        <v>510</v>
      </c>
      <c r="J25" s="20">
        <v>102</v>
      </c>
      <c r="K25" s="20">
        <v>2</v>
      </c>
      <c r="L25" s="20">
        <v>2</v>
      </c>
      <c r="M25" s="20">
        <v>615</v>
      </c>
      <c r="N25" s="20">
        <v>4</v>
      </c>
      <c r="O25" s="20">
        <v>2</v>
      </c>
      <c r="P25" s="20">
        <v>0</v>
      </c>
      <c r="Q25" s="20">
        <v>0</v>
      </c>
      <c r="R25" s="20">
        <v>0</v>
      </c>
      <c r="S25" s="20">
        <v>1</v>
      </c>
      <c r="T25" s="20">
        <v>2</v>
      </c>
      <c r="U25" s="20">
        <v>354</v>
      </c>
      <c r="V25" s="20">
        <v>293</v>
      </c>
      <c r="W25" s="20">
        <v>110</v>
      </c>
      <c r="X25" s="20">
        <v>7</v>
      </c>
      <c r="Y25" s="20">
        <v>769</v>
      </c>
      <c r="Z25" s="20">
        <v>685</v>
      </c>
      <c r="AA25" s="20">
        <v>97</v>
      </c>
      <c r="AB25" s="20">
        <v>0</v>
      </c>
      <c r="AC25" s="20">
        <v>0</v>
      </c>
      <c r="AD25" s="20">
        <v>2</v>
      </c>
      <c r="AE25" s="20">
        <v>87</v>
      </c>
      <c r="AF25" s="20">
        <v>178</v>
      </c>
      <c r="AG25" s="20">
        <v>149</v>
      </c>
      <c r="AH25" s="20">
        <v>8</v>
      </c>
      <c r="AI25" s="20">
        <v>0</v>
      </c>
      <c r="AJ25" s="20">
        <v>0</v>
      </c>
      <c r="AK25" s="20">
        <v>141</v>
      </c>
      <c r="AL25" s="20">
        <v>44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3</v>
      </c>
    </row>
    <row r="26" spans="2:50" ht="20.100000000000001" customHeight="1" thickBot="1" x14ac:dyDescent="0.25">
      <c r="B26" s="4" t="s">
        <v>212</v>
      </c>
      <c r="C26" s="20">
        <v>992</v>
      </c>
      <c r="D26" s="20">
        <v>148</v>
      </c>
      <c r="E26" s="20">
        <v>62</v>
      </c>
      <c r="F26" s="20">
        <v>8</v>
      </c>
      <c r="G26" s="20">
        <v>1210</v>
      </c>
      <c r="H26" s="20">
        <v>647</v>
      </c>
      <c r="I26" s="20">
        <v>460</v>
      </c>
      <c r="J26" s="20">
        <v>102</v>
      </c>
      <c r="K26" s="20">
        <v>14</v>
      </c>
      <c r="L26" s="20">
        <v>0</v>
      </c>
      <c r="M26" s="20">
        <v>575</v>
      </c>
      <c r="N26" s="20">
        <v>10</v>
      </c>
      <c r="O26" s="20">
        <v>1</v>
      </c>
      <c r="P26" s="20">
        <v>0</v>
      </c>
      <c r="Q26" s="20">
        <v>0</v>
      </c>
      <c r="R26" s="20">
        <v>0</v>
      </c>
      <c r="S26" s="20">
        <v>2</v>
      </c>
      <c r="T26" s="20">
        <v>3</v>
      </c>
      <c r="U26" s="20">
        <v>331</v>
      </c>
      <c r="V26" s="20">
        <v>40</v>
      </c>
      <c r="W26" s="20">
        <v>47</v>
      </c>
      <c r="X26" s="20">
        <v>1</v>
      </c>
      <c r="Y26" s="20">
        <v>444</v>
      </c>
      <c r="Z26" s="20">
        <v>401</v>
      </c>
      <c r="AA26" s="20">
        <v>118</v>
      </c>
      <c r="AB26" s="20">
        <v>0</v>
      </c>
      <c r="AC26" s="20">
        <v>0</v>
      </c>
      <c r="AD26" s="20">
        <v>5</v>
      </c>
      <c r="AE26" s="20">
        <v>100</v>
      </c>
      <c r="AF26" s="20">
        <v>196</v>
      </c>
      <c r="AG26" s="20">
        <v>82</v>
      </c>
      <c r="AH26" s="20">
        <v>6</v>
      </c>
      <c r="AI26" s="20">
        <v>1</v>
      </c>
      <c r="AJ26" s="20">
        <v>2</v>
      </c>
      <c r="AK26" s="20">
        <v>88</v>
      </c>
      <c r="AL26" s="20">
        <v>36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1</v>
      </c>
      <c r="AX26" s="20">
        <v>1</v>
      </c>
    </row>
    <row r="27" spans="2:50" ht="20.100000000000001" customHeight="1" thickBot="1" x14ac:dyDescent="0.25">
      <c r="B27" s="5" t="s">
        <v>213</v>
      </c>
      <c r="C27" s="31">
        <v>519</v>
      </c>
      <c r="D27" s="31">
        <v>39</v>
      </c>
      <c r="E27" s="31">
        <v>11</v>
      </c>
      <c r="F27" s="31">
        <v>11</v>
      </c>
      <c r="G27" s="31">
        <v>578</v>
      </c>
      <c r="H27" s="31">
        <v>311</v>
      </c>
      <c r="I27" s="31">
        <v>137</v>
      </c>
      <c r="J27" s="31">
        <v>21</v>
      </c>
      <c r="K27" s="31">
        <v>0</v>
      </c>
      <c r="L27" s="31">
        <v>1</v>
      </c>
      <c r="M27" s="31">
        <v>162</v>
      </c>
      <c r="N27" s="31">
        <v>4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1</v>
      </c>
      <c r="U27" s="31">
        <v>289</v>
      </c>
      <c r="V27" s="31">
        <v>17</v>
      </c>
      <c r="W27" s="31">
        <v>11</v>
      </c>
      <c r="X27" s="31">
        <v>10</v>
      </c>
      <c r="Y27" s="31">
        <v>309</v>
      </c>
      <c r="Z27" s="31">
        <v>221</v>
      </c>
      <c r="AA27" s="31">
        <v>66</v>
      </c>
      <c r="AB27" s="31">
        <v>0</v>
      </c>
      <c r="AC27" s="31">
        <v>0</v>
      </c>
      <c r="AD27" s="31">
        <v>0</v>
      </c>
      <c r="AE27" s="31">
        <v>73</v>
      </c>
      <c r="AF27" s="31">
        <v>65</v>
      </c>
      <c r="AG27" s="31">
        <v>27</v>
      </c>
      <c r="AH27" s="31">
        <v>1</v>
      </c>
      <c r="AI27" s="31">
        <v>0</v>
      </c>
      <c r="AJ27" s="31">
        <v>0</v>
      </c>
      <c r="AK27" s="31">
        <v>34</v>
      </c>
      <c r="AL27" s="31">
        <v>20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</row>
    <row r="28" spans="2:50" ht="20.100000000000001" customHeight="1" thickBot="1" x14ac:dyDescent="0.25">
      <c r="B28" s="6" t="s">
        <v>214</v>
      </c>
      <c r="C28" s="33">
        <v>99</v>
      </c>
      <c r="D28" s="33">
        <v>10</v>
      </c>
      <c r="E28" s="33">
        <v>5</v>
      </c>
      <c r="F28" s="33">
        <v>0</v>
      </c>
      <c r="G28" s="33">
        <v>107</v>
      </c>
      <c r="H28" s="33">
        <v>244</v>
      </c>
      <c r="I28" s="33">
        <v>3</v>
      </c>
      <c r="J28" s="33">
        <v>0</v>
      </c>
      <c r="K28" s="33">
        <v>0</v>
      </c>
      <c r="L28" s="33">
        <v>0</v>
      </c>
      <c r="M28" s="33">
        <v>4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72</v>
      </c>
      <c r="V28" s="33">
        <v>10</v>
      </c>
      <c r="W28" s="33">
        <v>5</v>
      </c>
      <c r="X28" s="33">
        <v>0</v>
      </c>
      <c r="Y28" s="33">
        <v>87</v>
      </c>
      <c r="Z28" s="33">
        <v>173</v>
      </c>
      <c r="AA28" s="33">
        <v>21</v>
      </c>
      <c r="AB28" s="33">
        <v>0</v>
      </c>
      <c r="AC28" s="33">
        <v>0</v>
      </c>
      <c r="AD28" s="33">
        <v>0</v>
      </c>
      <c r="AE28" s="33">
        <v>11</v>
      </c>
      <c r="AF28" s="33">
        <v>65</v>
      </c>
      <c r="AG28" s="33">
        <v>3</v>
      </c>
      <c r="AH28" s="33">
        <v>0</v>
      </c>
      <c r="AI28" s="33">
        <v>0</v>
      </c>
      <c r="AJ28" s="33">
        <v>0</v>
      </c>
      <c r="AK28" s="33">
        <v>5</v>
      </c>
      <c r="AL28" s="33">
        <v>6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</row>
    <row r="29" spans="2:50" ht="20.100000000000001" customHeight="1" thickBot="1" x14ac:dyDescent="0.25">
      <c r="B29" s="4" t="s">
        <v>215</v>
      </c>
      <c r="C29" s="33">
        <v>233</v>
      </c>
      <c r="D29" s="33">
        <v>9</v>
      </c>
      <c r="E29" s="33">
        <v>1</v>
      </c>
      <c r="F29" s="33">
        <v>0</v>
      </c>
      <c r="G29" s="33">
        <v>232</v>
      </c>
      <c r="H29" s="33">
        <v>263</v>
      </c>
      <c r="I29" s="33">
        <v>75</v>
      </c>
      <c r="J29" s="33">
        <v>0</v>
      </c>
      <c r="K29" s="33">
        <v>0</v>
      </c>
      <c r="L29" s="33">
        <v>0</v>
      </c>
      <c r="M29" s="33">
        <v>76</v>
      </c>
      <c r="N29" s="33">
        <v>1</v>
      </c>
      <c r="O29" s="33">
        <v>0</v>
      </c>
      <c r="P29" s="33">
        <v>0</v>
      </c>
      <c r="Q29" s="33">
        <v>0</v>
      </c>
      <c r="R29" s="33">
        <v>0</v>
      </c>
      <c r="S29" s="33">
        <v>1</v>
      </c>
      <c r="T29" s="33">
        <v>1</v>
      </c>
      <c r="U29" s="33">
        <v>113</v>
      </c>
      <c r="V29" s="33">
        <v>9</v>
      </c>
      <c r="W29" s="33">
        <v>1</v>
      </c>
      <c r="X29" s="33">
        <v>0</v>
      </c>
      <c r="Y29" s="33">
        <v>114</v>
      </c>
      <c r="Z29" s="33">
        <v>158</v>
      </c>
      <c r="AA29" s="33">
        <v>40</v>
      </c>
      <c r="AB29" s="33">
        <v>0</v>
      </c>
      <c r="AC29" s="33">
        <v>0</v>
      </c>
      <c r="AD29" s="33">
        <v>0</v>
      </c>
      <c r="AE29" s="33">
        <v>39</v>
      </c>
      <c r="AF29" s="33">
        <v>98</v>
      </c>
      <c r="AG29" s="33">
        <v>4</v>
      </c>
      <c r="AH29" s="33">
        <v>0</v>
      </c>
      <c r="AI29" s="33">
        <v>0</v>
      </c>
      <c r="AJ29" s="33">
        <v>0</v>
      </c>
      <c r="AK29" s="33">
        <v>2</v>
      </c>
      <c r="AL29" s="33">
        <v>4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1</v>
      </c>
      <c r="AT29" s="33">
        <v>0</v>
      </c>
      <c r="AU29" s="33">
        <v>0</v>
      </c>
      <c r="AV29" s="33">
        <v>0</v>
      </c>
      <c r="AW29" s="33">
        <v>0</v>
      </c>
      <c r="AX29" s="33">
        <v>1</v>
      </c>
    </row>
    <row r="30" spans="2:50" ht="20.100000000000001" customHeight="1" thickBot="1" x14ac:dyDescent="0.25">
      <c r="B30" s="4" t="s">
        <v>216</v>
      </c>
      <c r="C30" s="32">
        <v>253</v>
      </c>
      <c r="D30" s="32">
        <v>31</v>
      </c>
      <c r="E30" s="32">
        <v>4</v>
      </c>
      <c r="F30" s="32">
        <v>3</v>
      </c>
      <c r="G30" s="32">
        <v>296</v>
      </c>
      <c r="H30" s="32">
        <v>183</v>
      </c>
      <c r="I30" s="32">
        <v>89</v>
      </c>
      <c r="J30" s="32">
        <v>19</v>
      </c>
      <c r="K30" s="32">
        <v>0</v>
      </c>
      <c r="L30" s="32">
        <v>0</v>
      </c>
      <c r="M30" s="32">
        <v>110</v>
      </c>
      <c r="N30" s="32">
        <v>9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121</v>
      </c>
      <c r="V30" s="32">
        <v>12</v>
      </c>
      <c r="W30" s="32">
        <v>4</v>
      </c>
      <c r="X30" s="32">
        <v>2</v>
      </c>
      <c r="Y30" s="32">
        <v>131</v>
      </c>
      <c r="Z30" s="32">
        <v>106</v>
      </c>
      <c r="AA30" s="32">
        <v>35</v>
      </c>
      <c r="AB30" s="32">
        <v>0</v>
      </c>
      <c r="AC30" s="32">
        <v>0</v>
      </c>
      <c r="AD30" s="32">
        <v>1</v>
      </c>
      <c r="AE30" s="32">
        <v>47</v>
      </c>
      <c r="AF30" s="32">
        <v>65</v>
      </c>
      <c r="AG30" s="32">
        <v>8</v>
      </c>
      <c r="AH30" s="32">
        <v>0</v>
      </c>
      <c r="AI30" s="32">
        <v>0</v>
      </c>
      <c r="AJ30" s="32">
        <v>0</v>
      </c>
      <c r="AK30" s="32">
        <v>8</v>
      </c>
      <c r="AL30" s="32">
        <v>3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</row>
    <row r="31" spans="2:50" ht="20.100000000000001" customHeight="1" thickBot="1" x14ac:dyDescent="0.25">
      <c r="B31" s="4" t="s">
        <v>217</v>
      </c>
      <c r="C31" s="20">
        <v>82</v>
      </c>
      <c r="D31" s="20">
        <v>2</v>
      </c>
      <c r="E31" s="20">
        <v>0</v>
      </c>
      <c r="F31" s="20">
        <v>0</v>
      </c>
      <c r="G31" s="20">
        <v>84</v>
      </c>
      <c r="H31" s="20">
        <v>250</v>
      </c>
      <c r="I31" s="20">
        <v>26</v>
      </c>
      <c r="J31" s="20">
        <v>0</v>
      </c>
      <c r="K31" s="20">
        <v>0</v>
      </c>
      <c r="L31" s="20">
        <v>0</v>
      </c>
      <c r="M31" s="20">
        <v>26</v>
      </c>
      <c r="N31" s="20">
        <v>6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55</v>
      </c>
      <c r="V31" s="20">
        <v>2</v>
      </c>
      <c r="W31" s="20">
        <v>0</v>
      </c>
      <c r="X31" s="20">
        <v>0</v>
      </c>
      <c r="Y31" s="20">
        <v>43</v>
      </c>
      <c r="Z31" s="20">
        <v>211</v>
      </c>
      <c r="AA31" s="20">
        <v>0</v>
      </c>
      <c r="AB31" s="20">
        <v>0</v>
      </c>
      <c r="AC31" s="20">
        <v>0</v>
      </c>
      <c r="AD31" s="20">
        <v>0</v>
      </c>
      <c r="AE31" s="20">
        <v>14</v>
      </c>
      <c r="AF31" s="20">
        <v>32</v>
      </c>
      <c r="AG31" s="20">
        <v>1</v>
      </c>
      <c r="AH31" s="20">
        <v>0</v>
      </c>
      <c r="AI31" s="20">
        <v>0</v>
      </c>
      <c r="AJ31" s="20">
        <v>0</v>
      </c>
      <c r="AK31" s="20">
        <v>1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</row>
    <row r="32" spans="2:50" ht="20.100000000000001" customHeight="1" thickBot="1" x14ac:dyDescent="0.25">
      <c r="B32" s="4" t="s">
        <v>218</v>
      </c>
      <c r="C32" s="20">
        <v>122</v>
      </c>
      <c r="D32" s="20">
        <v>3</v>
      </c>
      <c r="E32" s="20">
        <v>0</v>
      </c>
      <c r="F32" s="20">
        <v>0</v>
      </c>
      <c r="G32" s="20">
        <v>112</v>
      </c>
      <c r="H32" s="20">
        <v>102</v>
      </c>
      <c r="I32" s="20">
        <v>7</v>
      </c>
      <c r="J32" s="20">
        <v>0</v>
      </c>
      <c r="K32" s="20">
        <v>0</v>
      </c>
      <c r="L32" s="20">
        <v>0</v>
      </c>
      <c r="M32" s="20">
        <v>7</v>
      </c>
      <c r="N32" s="20">
        <v>0</v>
      </c>
      <c r="O32" s="20">
        <v>2</v>
      </c>
      <c r="P32" s="20">
        <v>0</v>
      </c>
      <c r="Q32" s="20">
        <v>0</v>
      </c>
      <c r="R32" s="20">
        <v>0</v>
      </c>
      <c r="S32" s="20">
        <v>0</v>
      </c>
      <c r="T32" s="20">
        <v>2</v>
      </c>
      <c r="U32" s="20">
        <v>68</v>
      </c>
      <c r="V32" s="20">
        <v>3</v>
      </c>
      <c r="W32" s="20">
        <v>0</v>
      </c>
      <c r="X32" s="20">
        <v>0</v>
      </c>
      <c r="Y32" s="20">
        <v>67</v>
      </c>
      <c r="Z32" s="20">
        <v>51</v>
      </c>
      <c r="AA32" s="20">
        <v>34</v>
      </c>
      <c r="AB32" s="20">
        <v>0</v>
      </c>
      <c r="AC32" s="20">
        <v>0</v>
      </c>
      <c r="AD32" s="20">
        <v>0</v>
      </c>
      <c r="AE32" s="20">
        <v>26</v>
      </c>
      <c r="AF32" s="20">
        <v>46</v>
      </c>
      <c r="AG32" s="20">
        <v>11</v>
      </c>
      <c r="AH32" s="20">
        <v>0</v>
      </c>
      <c r="AI32" s="20">
        <v>0</v>
      </c>
      <c r="AJ32" s="20">
        <v>0</v>
      </c>
      <c r="AK32" s="20">
        <v>12</v>
      </c>
      <c r="AL32" s="20">
        <v>3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</row>
    <row r="33" spans="2:50" ht="20.100000000000001" customHeight="1" thickBot="1" x14ac:dyDescent="0.25">
      <c r="B33" s="4" t="s">
        <v>219</v>
      </c>
      <c r="C33" s="20">
        <v>175</v>
      </c>
      <c r="D33" s="20">
        <v>21</v>
      </c>
      <c r="E33" s="20">
        <v>0</v>
      </c>
      <c r="F33" s="20">
        <v>0</v>
      </c>
      <c r="G33" s="20">
        <v>164</v>
      </c>
      <c r="H33" s="20">
        <v>272</v>
      </c>
      <c r="I33" s="20">
        <v>31</v>
      </c>
      <c r="J33" s="20">
        <v>10</v>
      </c>
      <c r="K33" s="20">
        <v>0</v>
      </c>
      <c r="L33" s="20">
        <v>0</v>
      </c>
      <c r="M33" s="20">
        <v>53</v>
      </c>
      <c r="N33" s="20">
        <v>5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80</v>
      </c>
      <c r="V33" s="20">
        <v>11</v>
      </c>
      <c r="W33" s="20">
        <v>0</v>
      </c>
      <c r="X33" s="20">
        <v>0</v>
      </c>
      <c r="Y33" s="20">
        <v>64</v>
      </c>
      <c r="Z33" s="20">
        <v>192</v>
      </c>
      <c r="AA33" s="20">
        <v>57</v>
      </c>
      <c r="AB33" s="20">
        <v>0</v>
      </c>
      <c r="AC33" s="20">
        <v>0</v>
      </c>
      <c r="AD33" s="20">
        <v>0</v>
      </c>
      <c r="AE33" s="20">
        <v>46</v>
      </c>
      <c r="AF33" s="20">
        <v>69</v>
      </c>
      <c r="AG33" s="20">
        <v>7</v>
      </c>
      <c r="AH33" s="20">
        <v>0</v>
      </c>
      <c r="AI33" s="20">
        <v>0</v>
      </c>
      <c r="AJ33" s="20">
        <v>0</v>
      </c>
      <c r="AK33" s="20">
        <v>1</v>
      </c>
      <c r="AL33" s="20">
        <v>6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</row>
    <row r="34" spans="2:50" ht="20.100000000000001" customHeight="1" thickBot="1" x14ac:dyDescent="0.25">
      <c r="B34" s="4" t="s">
        <v>220</v>
      </c>
      <c r="C34" s="20">
        <v>67</v>
      </c>
      <c r="D34" s="20">
        <v>0</v>
      </c>
      <c r="E34" s="20">
        <v>4</v>
      </c>
      <c r="F34" s="20">
        <v>0</v>
      </c>
      <c r="G34" s="20">
        <v>70</v>
      </c>
      <c r="H34" s="20">
        <v>47</v>
      </c>
      <c r="I34" s="20">
        <v>31</v>
      </c>
      <c r="J34" s="20">
        <v>0</v>
      </c>
      <c r="K34" s="20">
        <v>0</v>
      </c>
      <c r="L34" s="20">
        <v>0</v>
      </c>
      <c r="M34" s="20">
        <v>31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13</v>
      </c>
      <c r="V34" s="20">
        <v>0</v>
      </c>
      <c r="W34" s="20">
        <v>4</v>
      </c>
      <c r="X34" s="20">
        <v>0</v>
      </c>
      <c r="Y34" s="20">
        <v>19</v>
      </c>
      <c r="Z34" s="20">
        <v>27</v>
      </c>
      <c r="AA34" s="20">
        <v>22</v>
      </c>
      <c r="AB34" s="20">
        <v>0</v>
      </c>
      <c r="AC34" s="20">
        <v>0</v>
      </c>
      <c r="AD34" s="20">
        <v>0</v>
      </c>
      <c r="AE34" s="20">
        <v>18</v>
      </c>
      <c r="AF34" s="20">
        <v>20</v>
      </c>
      <c r="AG34" s="20">
        <v>1</v>
      </c>
      <c r="AH34" s="20">
        <v>0</v>
      </c>
      <c r="AI34" s="20">
        <v>0</v>
      </c>
      <c r="AJ34" s="20">
        <v>0</v>
      </c>
      <c r="AK34" s="20">
        <v>2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</row>
    <row r="35" spans="2:50" ht="20.100000000000001" customHeight="1" thickBot="1" x14ac:dyDescent="0.25">
      <c r="B35" s="4" t="s">
        <v>221</v>
      </c>
      <c r="C35" s="20">
        <v>405</v>
      </c>
      <c r="D35" s="20">
        <v>11</v>
      </c>
      <c r="E35" s="20">
        <v>0</v>
      </c>
      <c r="F35" s="20">
        <v>0</v>
      </c>
      <c r="G35" s="20">
        <v>413</v>
      </c>
      <c r="H35" s="20">
        <v>173</v>
      </c>
      <c r="I35" s="20">
        <v>139</v>
      </c>
      <c r="J35" s="20">
        <v>0</v>
      </c>
      <c r="K35" s="20">
        <v>0</v>
      </c>
      <c r="L35" s="20">
        <v>0</v>
      </c>
      <c r="M35" s="20">
        <v>139</v>
      </c>
      <c r="N35" s="20">
        <v>0</v>
      </c>
      <c r="O35" s="20">
        <v>1</v>
      </c>
      <c r="P35" s="20">
        <v>0</v>
      </c>
      <c r="Q35" s="20">
        <v>0</v>
      </c>
      <c r="R35" s="20">
        <v>0</v>
      </c>
      <c r="S35" s="20">
        <v>0</v>
      </c>
      <c r="T35" s="20">
        <v>3</v>
      </c>
      <c r="U35" s="20">
        <v>182</v>
      </c>
      <c r="V35" s="20">
        <v>11</v>
      </c>
      <c r="W35" s="20">
        <v>0</v>
      </c>
      <c r="X35" s="20">
        <v>0</v>
      </c>
      <c r="Y35" s="20">
        <v>176</v>
      </c>
      <c r="Z35" s="20">
        <v>129</v>
      </c>
      <c r="AA35" s="20">
        <v>73</v>
      </c>
      <c r="AB35" s="20">
        <v>0</v>
      </c>
      <c r="AC35" s="20">
        <v>0</v>
      </c>
      <c r="AD35" s="20">
        <v>0</v>
      </c>
      <c r="AE35" s="20">
        <v>85</v>
      </c>
      <c r="AF35" s="20">
        <v>36</v>
      </c>
      <c r="AG35" s="20">
        <v>10</v>
      </c>
      <c r="AH35" s="20">
        <v>0</v>
      </c>
      <c r="AI35" s="20">
        <v>0</v>
      </c>
      <c r="AJ35" s="20">
        <v>0</v>
      </c>
      <c r="AK35" s="20">
        <v>13</v>
      </c>
      <c r="AL35" s="20">
        <v>5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</row>
    <row r="36" spans="2:50" ht="20.100000000000001" customHeight="1" thickBot="1" x14ac:dyDescent="0.25">
      <c r="B36" s="4" t="s">
        <v>222</v>
      </c>
      <c r="C36" s="20">
        <v>107</v>
      </c>
      <c r="D36" s="20">
        <v>0</v>
      </c>
      <c r="E36" s="20">
        <v>0</v>
      </c>
      <c r="F36" s="20">
        <v>0</v>
      </c>
      <c r="G36" s="20">
        <v>108</v>
      </c>
      <c r="H36" s="20">
        <v>91</v>
      </c>
      <c r="I36" s="20">
        <v>2</v>
      </c>
      <c r="J36" s="20">
        <v>0</v>
      </c>
      <c r="K36" s="20">
        <v>0</v>
      </c>
      <c r="L36" s="20">
        <v>0</v>
      </c>
      <c r="M36" s="20">
        <v>2</v>
      </c>
      <c r="N36" s="20">
        <v>1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85</v>
      </c>
      <c r="V36" s="20">
        <v>0</v>
      </c>
      <c r="W36" s="20">
        <v>0</v>
      </c>
      <c r="X36" s="20">
        <v>0</v>
      </c>
      <c r="Y36" s="20">
        <v>75</v>
      </c>
      <c r="Z36" s="20">
        <v>64</v>
      </c>
      <c r="AA36" s="20">
        <v>17</v>
      </c>
      <c r="AB36" s="20">
        <v>0</v>
      </c>
      <c r="AC36" s="20">
        <v>0</v>
      </c>
      <c r="AD36" s="20">
        <v>0</v>
      </c>
      <c r="AE36" s="20">
        <v>25</v>
      </c>
      <c r="AF36" s="20">
        <v>20</v>
      </c>
      <c r="AG36" s="20">
        <v>3</v>
      </c>
      <c r="AH36" s="20">
        <v>0</v>
      </c>
      <c r="AI36" s="20">
        <v>0</v>
      </c>
      <c r="AJ36" s="20">
        <v>0</v>
      </c>
      <c r="AK36" s="20">
        <v>6</v>
      </c>
      <c r="AL36" s="20">
        <v>6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</row>
    <row r="37" spans="2:50" ht="20.100000000000001" customHeight="1" thickBot="1" x14ac:dyDescent="0.25">
      <c r="B37" s="4" t="s">
        <v>223</v>
      </c>
      <c r="C37" s="20">
        <v>335</v>
      </c>
      <c r="D37" s="20">
        <v>11</v>
      </c>
      <c r="E37" s="20">
        <v>0</v>
      </c>
      <c r="F37" s="20">
        <v>0</v>
      </c>
      <c r="G37" s="20">
        <v>337</v>
      </c>
      <c r="H37" s="20">
        <v>356</v>
      </c>
      <c r="I37" s="20">
        <v>104</v>
      </c>
      <c r="J37" s="20">
        <v>10</v>
      </c>
      <c r="K37" s="20">
        <v>0</v>
      </c>
      <c r="L37" s="20">
        <v>0</v>
      </c>
      <c r="M37" s="20">
        <v>119</v>
      </c>
      <c r="N37" s="20">
        <v>4</v>
      </c>
      <c r="O37" s="20">
        <v>0</v>
      </c>
      <c r="P37" s="20">
        <v>0</v>
      </c>
      <c r="Q37" s="20">
        <v>0</v>
      </c>
      <c r="R37" s="20">
        <v>0</v>
      </c>
      <c r="S37" s="20">
        <v>2</v>
      </c>
      <c r="T37" s="20">
        <v>2</v>
      </c>
      <c r="U37" s="20">
        <v>145</v>
      </c>
      <c r="V37" s="20">
        <v>1</v>
      </c>
      <c r="W37" s="20">
        <v>0</v>
      </c>
      <c r="X37" s="20">
        <v>0</v>
      </c>
      <c r="Y37" s="20">
        <v>142</v>
      </c>
      <c r="Z37" s="20">
        <v>253</v>
      </c>
      <c r="AA37" s="20">
        <v>79</v>
      </c>
      <c r="AB37" s="20">
        <v>0</v>
      </c>
      <c r="AC37" s="20">
        <v>0</v>
      </c>
      <c r="AD37" s="20">
        <v>0</v>
      </c>
      <c r="AE37" s="20">
        <v>68</v>
      </c>
      <c r="AF37" s="20">
        <v>93</v>
      </c>
      <c r="AG37" s="20">
        <v>7</v>
      </c>
      <c r="AH37" s="20">
        <v>0</v>
      </c>
      <c r="AI37" s="20">
        <v>0</v>
      </c>
      <c r="AJ37" s="20">
        <v>0</v>
      </c>
      <c r="AK37" s="20">
        <v>6</v>
      </c>
      <c r="AL37" s="20">
        <v>4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</row>
    <row r="38" spans="2:50" ht="20.100000000000001" customHeight="1" thickBot="1" x14ac:dyDescent="0.25">
      <c r="B38" s="4" t="s">
        <v>224</v>
      </c>
      <c r="C38" s="20">
        <v>448</v>
      </c>
      <c r="D38" s="20">
        <v>17</v>
      </c>
      <c r="E38" s="20">
        <v>13</v>
      </c>
      <c r="F38" s="20">
        <v>10</v>
      </c>
      <c r="G38" s="20">
        <v>492</v>
      </c>
      <c r="H38" s="20">
        <v>531</v>
      </c>
      <c r="I38" s="20">
        <v>164</v>
      </c>
      <c r="J38" s="20">
        <v>17</v>
      </c>
      <c r="K38" s="20">
        <v>1</v>
      </c>
      <c r="L38" s="20">
        <v>0</v>
      </c>
      <c r="M38" s="20">
        <v>186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1</v>
      </c>
      <c r="T38" s="20">
        <v>0</v>
      </c>
      <c r="U38" s="20">
        <v>169</v>
      </c>
      <c r="V38" s="20">
        <v>0</v>
      </c>
      <c r="W38" s="20">
        <v>12</v>
      </c>
      <c r="X38" s="20">
        <v>10</v>
      </c>
      <c r="Y38" s="20">
        <v>198</v>
      </c>
      <c r="Z38" s="20">
        <v>318</v>
      </c>
      <c r="AA38" s="20">
        <v>104</v>
      </c>
      <c r="AB38" s="20">
        <v>0</v>
      </c>
      <c r="AC38" s="20">
        <v>0</v>
      </c>
      <c r="AD38" s="20">
        <v>0</v>
      </c>
      <c r="AE38" s="20">
        <v>91</v>
      </c>
      <c r="AF38" s="20">
        <v>205</v>
      </c>
      <c r="AG38" s="20">
        <v>11</v>
      </c>
      <c r="AH38" s="20">
        <v>0</v>
      </c>
      <c r="AI38" s="20">
        <v>0</v>
      </c>
      <c r="AJ38" s="20">
        <v>0</v>
      </c>
      <c r="AK38" s="20">
        <v>16</v>
      </c>
      <c r="AL38" s="20">
        <v>8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</row>
    <row r="39" spans="2:50" ht="20.100000000000001" customHeight="1" thickBot="1" x14ac:dyDescent="0.25">
      <c r="B39" s="4" t="s">
        <v>225</v>
      </c>
      <c r="C39" s="20">
        <v>152</v>
      </c>
      <c r="D39" s="20">
        <v>0</v>
      </c>
      <c r="E39" s="20">
        <v>0</v>
      </c>
      <c r="F39" s="20">
        <v>0</v>
      </c>
      <c r="G39" s="20">
        <v>140</v>
      </c>
      <c r="H39" s="20">
        <v>515</v>
      </c>
      <c r="I39" s="20">
        <v>34</v>
      </c>
      <c r="J39" s="20">
        <v>0</v>
      </c>
      <c r="K39" s="20">
        <v>0</v>
      </c>
      <c r="L39" s="20">
        <v>0</v>
      </c>
      <c r="M39" s="20">
        <v>34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1</v>
      </c>
      <c r="U39" s="20">
        <v>71</v>
      </c>
      <c r="V39" s="20">
        <v>0</v>
      </c>
      <c r="W39" s="20">
        <v>0</v>
      </c>
      <c r="X39" s="20">
        <v>0</v>
      </c>
      <c r="Y39" s="20">
        <v>59</v>
      </c>
      <c r="Z39" s="20">
        <v>354</v>
      </c>
      <c r="AA39" s="20">
        <v>39</v>
      </c>
      <c r="AB39" s="20">
        <v>0</v>
      </c>
      <c r="AC39" s="20">
        <v>0</v>
      </c>
      <c r="AD39" s="20">
        <v>0</v>
      </c>
      <c r="AE39" s="20">
        <v>39</v>
      </c>
      <c r="AF39" s="20">
        <v>151</v>
      </c>
      <c r="AG39" s="20">
        <v>8</v>
      </c>
      <c r="AH39" s="20">
        <v>0</v>
      </c>
      <c r="AI39" s="20">
        <v>0</v>
      </c>
      <c r="AJ39" s="20">
        <v>0</v>
      </c>
      <c r="AK39" s="20">
        <v>8</v>
      </c>
      <c r="AL39" s="20">
        <v>8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</row>
    <row r="40" spans="2:50" ht="20.100000000000001" customHeight="1" thickBot="1" x14ac:dyDescent="0.25">
      <c r="B40" s="4" t="s">
        <v>226</v>
      </c>
      <c r="C40" s="20">
        <v>391</v>
      </c>
      <c r="D40" s="20">
        <v>64</v>
      </c>
      <c r="E40" s="20">
        <v>44</v>
      </c>
      <c r="F40" s="20">
        <v>8</v>
      </c>
      <c r="G40" s="20">
        <v>429</v>
      </c>
      <c r="H40" s="20">
        <v>541</v>
      </c>
      <c r="I40" s="20">
        <v>69</v>
      </c>
      <c r="J40" s="20">
        <v>11</v>
      </c>
      <c r="K40" s="20">
        <v>0</v>
      </c>
      <c r="L40" s="20">
        <v>0</v>
      </c>
      <c r="M40" s="20">
        <v>78</v>
      </c>
      <c r="N40" s="20">
        <v>2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258</v>
      </c>
      <c r="V40" s="20">
        <v>53</v>
      </c>
      <c r="W40" s="20">
        <v>44</v>
      </c>
      <c r="X40" s="20">
        <v>4</v>
      </c>
      <c r="Y40" s="20">
        <v>289</v>
      </c>
      <c r="Z40" s="20">
        <v>430</v>
      </c>
      <c r="AA40" s="20">
        <v>57</v>
      </c>
      <c r="AB40" s="20">
        <v>0</v>
      </c>
      <c r="AC40" s="20">
        <v>0</v>
      </c>
      <c r="AD40" s="20">
        <v>4</v>
      </c>
      <c r="AE40" s="20">
        <v>55</v>
      </c>
      <c r="AF40" s="20">
        <v>102</v>
      </c>
      <c r="AG40" s="20">
        <v>7</v>
      </c>
      <c r="AH40" s="20">
        <v>0</v>
      </c>
      <c r="AI40" s="20">
        <v>0</v>
      </c>
      <c r="AJ40" s="20">
        <v>0</v>
      </c>
      <c r="AK40" s="20">
        <v>7</v>
      </c>
      <c r="AL40" s="20">
        <v>6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</row>
    <row r="41" spans="2:50" ht="20.100000000000001" customHeight="1" thickBot="1" x14ac:dyDescent="0.25">
      <c r="B41" s="4" t="s">
        <v>227</v>
      </c>
      <c r="C41" s="20">
        <v>626</v>
      </c>
      <c r="D41" s="20">
        <v>28</v>
      </c>
      <c r="E41" s="20">
        <v>63</v>
      </c>
      <c r="F41" s="20">
        <v>0</v>
      </c>
      <c r="G41" s="20">
        <v>721</v>
      </c>
      <c r="H41" s="20">
        <v>1034</v>
      </c>
      <c r="I41" s="20">
        <v>204</v>
      </c>
      <c r="J41" s="20">
        <v>7</v>
      </c>
      <c r="K41" s="20">
        <v>3</v>
      </c>
      <c r="L41" s="20">
        <v>0</v>
      </c>
      <c r="M41" s="20">
        <v>216</v>
      </c>
      <c r="N41" s="20">
        <v>3</v>
      </c>
      <c r="O41" s="20">
        <v>1</v>
      </c>
      <c r="P41" s="20">
        <v>0</v>
      </c>
      <c r="Q41" s="20">
        <v>0</v>
      </c>
      <c r="R41" s="20">
        <v>0</v>
      </c>
      <c r="S41" s="20">
        <v>0</v>
      </c>
      <c r="T41" s="20">
        <v>2</v>
      </c>
      <c r="U41" s="20">
        <v>282</v>
      </c>
      <c r="V41" s="20">
        <v>21</v>
      </c>
      <c r="W41" s="20">
        <v>60</v>
      </c>
      <c r="X41" s="20">
        <v>0</v>
      </c>
      <c r="Y41" s="20">
        <v>394</v>
      </c>
      <c r="Z41" s="20">
        <v>638</v>
      </c>
      <c r="AA41" s="20">
        <v>111</v>
      </c>
      <c r="AB41" s="20">
        <v>0</v>
      </c>
      <c r="AC41" s="20">
        <v>0</v>
      </c>
      <c r="AD41" s="20">
        <v>0</v>
      </c>
      <c r="AE41" s="20">
        <v>85</v>
      </c>
      <c r="AF41" s="20">
        <v>369</v>
      </c>
      <c r="AG41" s="20">
        <v>28</v>
      </c>
      <c r="AH41" s="20">
        <v>0</v>
      </c>
      <c r="AI41" s="20">
        <v>0</v>
      </c>
      <c r="AJ41" s="20">
        <v>0</v>
      </c>
      <c r="AK41" s="20">
        <v>26</v>
      </c>
      <c r="AL41" s="20">
        <v>20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2</v>
      </c>
    </row>
    <row r="42" spans="2:50" ht="20.100000000000001" customHeight="1" thickBot="1" x14ac:dyDescent="0.25">
      <c r="B42" s="4" t="s">
        <v>228</v>
      </c>
      <c r="C42" s="20">
        <v>4973</v>
      </c>
      <c r="D42" s="20">
        <v>347</v>
      </c>
      <c r="E42" s="20">
        <v>325</v>
      </c>
      <c r="F42" s="20">
        <v>27</v>
      </c>
      <c r="G42" s="20">
        <v>6046</v>
      </c>
      <c r="H42" s="20">
        <v>5341</v>
      </c>
      <c r="I42" s="20">
        <v>1561</v>
      </c>
      <c r="J42" s="20">
        <v>123</v>
      </c>
      <c r="K42" s="20">
        <v>1</v>
      </c>
      <c r="L42" s="20">
        <v>1</v>
      </c>
      <c r="M42" s="20">
        <v>1693</v>
      </c>
      <c r="N42" s="20">
        <v>13</v>
      </c>
      <c r="O42" s="20">
        <v>15</v>
      </c>
      <c r="P42" s="20">
        <v>0</v>
      </c>
      <c r="Q42" s="20">
        <v>0</v>
      </c>
      <c r="R42" s="20">
        <v>1</v>
      </c>
      <c r="S42" s="20">
        <v>16</v>
      </c>
      <c r="T42" s="20">
        <v>55</v>
      </c>
      <c r="U42" s="20">
        <v>1936</v>
      </c>
      <c r="V42" s="20">
        <v>224</v>
      </c>
      <c r="W42" s="20">
        <v>324</v>
      </c>
      <c r="X42" s="20">
        <v>25</v>
      </c>
      <c r="Y42" s="20">
        <v>2675</v>
      </c>
      <c r="Z42" s="20">
        <v>3378</v>
      </c>
      <c r="AA42" s="20">
        <v>1317</v>
      </c>
      <c r="AB42" s="20">
        <v>0</v>
      </c>
      <c r="AC42" s="20">
        <v>0</v>
      </c>
      <c r="AD42" s="20">
        <v>0</v>
      </c>
      <c r="AE42" s="20">
        <v>1533</v>
      </c>
      <c r="AF42" s="20">
        <v>1724</v>
      </c>
      <c r="AG42" s="20">
        <v>135</v>
      </c>
      <c r="AH42" s="20">
        <v>0</v>
      </c>
      <c r="AI42" s="20">
        <v>0</v>
      </c>
      <c r="AJ42" s="20">
        <v>0</v>
      </c>
      <c r="AK42" s="20">
        <v>117</v>
      </c>
      <c r="AL42" s="20">
        <v>121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9</v>
      </c>
      <c r="AT42" s="20">
        <v>0</v>
      </c>
      <c r="AU42" s="20">
        <v>0</v>
      </c>
      <c r="AV42" s="20">
        <v>0</v>
      </c>
      <c r="AW42" s="20">
        <v>12</v>
      </c>
      <c r="AX42" s="20">
        <v>50</v>
      </c>
    </row>
    <row r="43" spans="2:50" ht="20.100000000000001" customHeight="1" thickBot="1" x14ac:dyDescent="0.25">
      <c r="B43" s="4" t="s">
        <v>229</v>
      </c>
      <c r="C43" s="20">
        <v>816</v>
      </c>
      <c r="D43" s="20">
        <v>40</v>
      </c>
      <c r="E43" s="20">
        <v>4</v>
      </c>
      <c r="F43" s="20">
        <v>1</v>
      </c>
      <c r="G43" s="20">
        <v>916</v>
      </c>
      <c r="H43" s="20">
        <v>1033</v>
      </c>
      <c r="I43" s="20">
        <v>304</v>
      </c>
      <c r="J43" s="20">
        <v>40</v>
      </c>
      <c r="K43" s="20">
        <v>1</v>
      </c>
      <c r="L43" s="20">
        <v>0</v>
      </c>
      <c r="M43" s="20">
        <v>346</v>
      </c>
      <c r="N43" s="20">
        <v>31</v>
      </c>
      <c r="O43" s="20">
        <v>4</v>
      </c>
      <c r="P43" s="20">
        <v>0</v>
      </c>
      <c r="Q43" s="20">
        <v>0</v>
      </c>
      <c r="R43" s="20">
        <v>0</v>
      </c>
      <c r="S43" s="20">
        <v>5</v>
      </c>
      <c r="T43" s="20">
        <v>7</v>
      </c>
      <c r="U43" s="20">
        <v>301</v>
      </c>
      <c r="V43" s="20">
        <v>0</v>
      </c>
      <c r="W43" s="20">
        <v>3</v>
      </c>
      <c r="X43" s="20">
        <v>0</v>
      </c>
      <c r="Y43" s="20">
        <v>377</v>
      </c>
      <c r="Z43" s="20">
        <v>632</v>
      </c>
      <c r="AA43" s="20">
        <v>187</v>
      </c>
      <c r="AB43" s="20">
        <v>0</v>
      </c>
      <c r="AC43" s="20">
        <v>0</v>
      </c>
      <c r="AD43" s="20">
        <v>1</v>
      </c>
      <c r="AE43" s="20">
        <v>168</v>
      </c>
      <c r="AF43" s="20">
        <v>355</v>
      </c>
      <c r="AG43" s="20">
        <v>20</v>
      </c>
      <c r="AH43" s="20">
        <v>0</v>
      </c>
      <c r="AI43" s="20">
        <v>0</v>
      </c>
      <c r="AJ43" s="20">
        <v>0</v>
      </c>
      <c r="AK43" s="20">
        <v>20</v>
      </c>
      <c r="AL43" s="20">
        <v>7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1</v>
      </c>
    </row>
    <row r="44" spans="2:50" ht="20.100000000000001" customHeight="1" thickBot="1" x14ac:dyDescent="0.25">
      <c r="B44" s="4" t="s">
        <v>230</v>
      </c>
      <c r="C44" s="20">
        <v>446</v>
      </c>
      <c r="D44" s="20">
        <v>46</v>
      </c>
      <c r="E44" s="20">
        <v>10</v>
      </c>
      <c r="F44" s="20">
        <v>7</v>
      </c>
      <c r="G44" s="20">
        <v>532</v>
      </c>
      <c r="H44" s="20">
        <v>283</v>
      </c>
      <c r="I44" s="20">
        <v>175</v>
      </c>
      <c r="J44" s="20">
        <v>45</v>
      </c>
      <c r="K44" s="20">
        <v>10</v>
      </c>
      <c r="L44" s="20">
        <v>0</v>
      </c>
      <c r="M44" s="20">
        <v>228</v>
      </c>
      <c r="N44" s="20">
        <v>8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157</v>
      </c>
      <c r="V44" s="20">
        <v>1</v>
      </c>
      <c r="W44" s="20">
        <v>0</v>
      </c>
      <c r="X44" s="20">
        <v>7</v>
      </c>
      <c r="Y44" s="20">
        <v>216</v>
      </c>
      <c r="Z44" s="20">
        <v>173</v>
      </c>
      <c r="AA44" s="20">
        <v>96</v>
      </c>
      <c r="AB44" s="20">
        <v>0</v>
      </c>
      <c r="AC44" s="20">
        <v>0</v>
      </c>
      <c r="AD44" s="20">
        <v>0</v>
      </c>
      <c r="AE44" s="20">
        <v>71</v>
      </c>
      <c r="AF44" s="20">
        <v>96</v>
      </c>
      <c r="AG44" s="20">
        <v>18</v>
      </c>
      <c r="AH44" s="20">
        <v>0</v>
      </c>
      <c r="AI44" s="20">
        <v>0</v>
      </c>
      <c r="AJ44" s="20">
        <v>0</v>
      </c>
      <c r="AK44" s="20">
        <v>17</v>
      </c>
      <c r="AL44" s="20">
        <v>6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</row>
    <row r="45" spans="2:50" ht="20.100000000000001" customHeight="1" thickBot="1" x14ac:dyDescent="0.25">
      <c r="B45" s="4" t="s">
        <v>231</v>
      </c>
      <c r="C45" s="20">
        <v>847</v>
      </c>
      <c r="D45" s="20">
        <v>89</v>
      </c>
      <c r="E45" s="20">
        <v>16</v>
      </c>
      <c r="F45" s="20">
        <v>7</v>
      </c>
      <c r="G45" s="20">
        <v>974</v>
      </c>
      <c r="H45" s="20">
        <v>700</v>
      </c>
      <c r="I45" s="20">
        <v>349</v>
      </c>
      <c r="J45" s="20">
        <v>45</v>
      </c>
      <c r="K45" s="20">
        <v>2</v>
      </c>
      <c r="L45" s="20">
        <v>2</v>
      </c>
      <c r="M45" s="20">
        <v>397</v>
      </c>
      <c r="N45" s="20">
        <v>5</v>
      </c>
      <c r="O45" s="20">
        <v>3</v>
      </c>
      <c r="P45" s="20">
        <v>0</v>
      </c>
      <c r="Q45" s="20">
        <v>0</v>
      </c>
      <c r="R45" s="20">
        <v>1</v>
      </c>
      <c r="S45" s="20">
        <v>5</v>
      </c>
      <c r="T45" s="20">
        <v>10</v>
      </c>
      <c r="U45" s="20">
        <v>285</v>
      </c>
      <c r="V45" s="20">
        <v>44</v>
      </c>
      <c r="W45" s="20">
        <v>14</v>
      </c>
      <c r="X45" s="20">
        <v>2</v>
      </c>
      <c r="Y45" s="20">
        <v>347</v>
      </c>
      <c r="Z45" s="20">
        <v>414</v>
      </c>
      <c r="AA45" s="20">
        <v>199</v>
      </c>
      <c r="AB45" s="20">
        <v>0</v>
      </c>
      <c r="AC45" s="20">
        <v>0</v>
      </c>
      <c r="AD45" s="20">
        <v>2</v>
      </c>
      <c r="AE45" s="20">
        <v>215</v>
      </c>
      <c r="AF45" s="20">
        <v>262</v>
      </c>
      <c r="AG45" s="20">
        <v>10</v>
      </c>
      <c r="AH45" s="20">
        <v>0</v>
      </c>
      <c r="AI45" s="20">
        <v>0</v>
      </c>
      <c r="AJ45" s="20">
        <v>0</v>
      </c>
      <c r="AK45" s="20">
        <v>9</v>
      </c>
      <c r="AL45" s="20">
        <v>6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1</v>
      </c>
      <c r="AT45" s="20">
        <v>0</v>
      </c>
      <c r="AU45" s="20">
        <v>0</v>
      </c>
      <c r="AV45" s="20">
        <v>0</v>
      </c>
      <c r="AW45" s="20">
        <v>1</v>
      </c>
      <c r="AX45" s="20">
        <v>3</v>
      </c>
    </row>
    <row r="46" spans="2:50" ht="20.100000000000001" customHeight="1" thickBot="1" x14ac:dyDescent="0.25">
      <c r="B46" s="4" t="s">
        <v>232</v>
      </c>
      <c r="C46" s="20">
        <v>2761</v>
      </c>
      <c r="D46" s="20">
        <v>86</v>
      </c>
      <c r="E46" s="20">
        <v>28</v>
      </c>
      <c r="F46" s="20">
        <v>144</v>
      </c>
      <c r="G46" s="20">
        <v>3309</v>
      </c>
      <c r="H46" s="20">
        <v>1397</v>
      </c>
      <c r="I46" s="20">
        <v>835</v>
      </c>
      <c r="J46" s="20">
        <v>49</v>
      </c>
      <c r="K46" s="20">
        <v>1</v>
      </c>
      <c r="L46" s="20">
        <v>69</v>
      </c>
      <c r="M46" s="20">
        <v>962</v>
      </c>
      <c r="N46" s="20">
        <v>9</v>
      </c>
      <c r="O46" s="20">
        <v>5</v>
      </c>
      <c r="P46" s="20">
        <v>0</v>
      </c>
      <c r="Q46" s="20">
        <v>0</v>
      </c>
      <c r="R46" s="20">
        <v>0</v>
      </c>
      <c r="S46" s="20">
        <v>4</v>
      </c>
      <c r="T46" s="20">
        <v>4</v>
      </c>
      <c r="U46" s="20">
        <v>1215</v>
      </c>
      <c r="V46" s="20">
        <v>37</v>
      </c>
      <c r="W46" s="20">
        <v>27</v>
      </c>
      <c r="X46" s="20">
        <v>70</v>
      </c>
      <c r="Y46" s="20">
        <v>1573</v>
      </c>
      <c r="Z46" s="20">
        <v>849</v>
      </c>
      <c r="AA46" s="20">
        <v>617</v>
      </c>
      <c r="AB46" s="20">
        <v>0</v>
      </c>
      <c r="AC46" s="20">
        <v>0</v>
      </c>
      <c r="AD46" s="20">
        <v>4</v>
      </c>
      <c r="AE46" s="20">
        <v>686</v>
      </c>
      <c r="AF46" s="20">
        <v>472</v>
      </c>
      <c r="AG46" s="20">
        <v>88</v>
      </c>
      <c r="AH46" s="20">
        <v>0</v>
      </c>
      <c r="AI46" s="20">
        <v>0</v>
      </c>
      <c r="AJ46" s="20">
        <v>1</v>
      </c>
      <c r="AK46" s="20">
        <v>84</v>
      </c>
      <c r="AL46" s="20">
        <v>60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1</v>
      </c>
      <c r="AT46" s="20">
        <v>0</v>
      </c>
      <c r="AU46" s="20">
        <v>0</v>
      </c>
      <c r="AV46" s="20">
        <v>0</v>
      </c>
      <c r="AW46" s="20">
        <v>0</v>
      </c>
      <c r="AX46" s="20">
        <v>3</v>
      </c>
    </row>
    <row r="47" spans="2:50" ht="20.100000000000001" customHeight="1" thickBot="1" x14ac:dyDescent="0.25">
      <c r="B47" s="4" t="s">
        <v>233</v>
      </c>
      <c r="C47" s="20">
        <v>616</v>
      </c>
      <c r="D47" s="20">
        <v>0</v>
      </c>
      <c r="E47" s="20">
        <v>0</v>
      </c>
      <c r="F47" s="20">
        <v>0</v>
      </c>
      <c r="G47" s="20">
        <v>565</v>
      </c>
      <c r="H47" s="20">
        <v>473</v>
      </c>
      <c r="I47" s="20">
        <v>215</v>
      </c>
      <c r="J47" s="20">
        <v>0</v>
      </c>
      <c r="K47" s="20">
        <v>0</v>
      </c>
      <c r="L47" s="20">
        <v>0</v>
      </c>
      <c r="M47" s="20">
        <v>214</v>
      </c>
      <c r="N47" s="20">
        <v>6</v>
      </c>
      <c r="O47" s="20">
        <v>1</v>
      </c>
      <c r="P47" s="20">
        <v>0</v>
      </c>
      <c r="Q47" s="20">
        <v>0</v>
      </c>
      <c r="R47" s="20">
        <v>0</v>
      </c>
      <c r="S47" s="20">
        <v>0</v>
      </c>
      <c r="T47" s="20">
        <v>3</v>
      </c>
      <c r="U47" s="20">
        <v>335</v>
      </c>
      <c r="V47" s="20">
        <v>0</v>
      </c>
      <c r="W47" s="20">
        <v>0</v>
      </c>
      <c r="X47" s="20">
        <v>0</v>
      </c>
      <c r="Y47" s="20">
        <v>273</v>
      </c>
      <c r="Z47" s="20">
        <v>360</v>
      </c>
      <c r="AA47" s="20">
        <v>50</v>
      </c>
      <c r="AB47" s="20">
        <v>0</v>
      </c>
      <c r="AC47" s="20">
        <v>0</v>
      </c>
      <c r="AD47" s="20">
        <v>0</v>
      </c>
      <c r="AE47" s="20">
        <v>67</v>
      </c>
      <c r="AF47" s="20">
        <v>89</v>
      </c>
      <c r="AG47" s="20">
        <v>13</v>
      </c>
      <c r="AH47" s="20">
        <v>0</v>
      </c>
      <c r="AI47" s="20">
        <v>0</v>
      </c>
      <c r="AJ47" s="20">
        <v>0</v>
      </c>
      <c r="AK47" s="20">
        <v>10</v>
      </c>
      <c r="AL47" s="20">
        <v>10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2</v>
      </c>
      <c r="AT47" s="20">
        <v>0</v>
      </c>
      <c r="AU47" s="20">
        <v>0</v>
      </c>
      <c r="AV47" s="20">
        <v>0</v>
      </c>
      <c r="AW47" s="20">
        <v>1</v>
      </c>
      <c r="AX47" s="20">
        <v>5</v>
      </c>
    </row>
    <row r="48" spans="2:50" ht="20.100000000000001" customHeight="1" thickBot="1" x14ac:dyDescent="0.25">
      <c r="B48" s="4" t="s">
        <v>234</v>
      </c>
      <c r="C48" s="20">
        <v>3747</v>
      </c>
      <c r="D48" s="20">
        <v>111</v>
      </c>
      <c r="E48" s="20">
        <v>149</v>
      </c>
      <c r="F48" s="20">
        <v>62</v>
      </c>
      <c r="G48" s="20">
        <v>4369</v>
      </c>
      <c r="H48" s="20">
        <v>3150</v>
      </c>
      <c r="I48" s="20">
        <v>629</v>
      </c>
      <c r="J48" s="20">
        <v>23</v>
      </c>
      <c r="K48" s="20">
        <v>0</v>
      </c>
      <c r="L48" s="20">
        <v>0</v>
      </c>
      <c r="M48" s="20">
        <v>666</v>
      </c>
      <c r="N48" s="20">
        <v>12</v>
      </c>
      <c r="O48" s="20">
        <v>8</v>
      </c>
      <c r="P48" s="20">
        <v>0</v>
      </c>
      <c r="Q48" s="20">
        <v>0</v>
      </c>
      <c r="R48" s="20">
        <v>0</v>
      </c>
      <c r="S48" s="20">
        <v>8</v>
      </c>
      <c r="T48" s="20">
        <v>18</v>
      </c>
      <c r="U48" s="20">
        <v>2438</v>
      </c>
      <c r="V48" s="20">
        <v>86</v>
      </c>
      <c r="W48" s="20">
        <v>149</v>
      </c>
      <c r="X48" s="20">
        <v>2</v>
      </c>
      <c r="Y48" s="20">
        <v>2914</v>
      </c>
      <c r="Z48" s="20">
        <v>1828</v>
      </c>
      <c r="AA48" s="20">
        <v>510</v>
      </c>
      <c r="AB48" s="20">
        <v>0</v>
      </c>
      <c r="AC48" s="20">
        <v>0</v>
      </c>
      <c r="AD48" s="20">
        <v>60</v>
      </c>
      <c r="AE48" s="20">
        <v>589</v>
      </c>
      <c r="AF48" s="20">
        <v>1111</v>
      </c>
      <c r="AG48" s="20">
        <v>155</v>
      </c>
      <c r="AH48" s="20">
        <v>2</v>
      </c>
      <c r="AI48" s="20">
        <v>0</v>
      </c>
      <c r="AJ48" s="20">
        <v>0</v>
      </c>
      <c r="AK48" s="20">
        <v>188</v>
      </c>
      <c r="AL48" s="20">
        <v>169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7</v>
      </c>
      <c r="AT48" s="20">
        <v>0</v>
      </c>
      <c r="AU48" s="20">
        <v>0</v>
      </c>
      <c r="AV48" s="20">
        <v>0</v>
      </c>
      <c r="AW48" s="20">
        <v>4</v>
      </c>
      <c r="AX48" s="20">
        <v>12</v>
      </c>
    </row>
    <row r="49" spans="2:50" ht="20.100000000000001" customHeight="1" thickBot="1" x14ac:dyDescent="0.25">
      <c r="B49" s="4" t="s">
        <v>235</v>
      </c>
      <c r="C49" s="20">
        <v>475</v>
      </c>
      <c r="D49" s="20">
        <v>82</v>
      </c>
      <c r="E49" s="20">
        <v>17</v>
      </c>
      <c r="F49" s="20">
        <v>3</v>
      </c>
      <c r="G49" s="20">
        <v>566</v>
      </c>
      <c r="H49" s="20">
        <v>525</v>
      </c>
      <c r="I49" s="20">
        <v>123</v>
      </c>
      <c r="J49" s="20">
        <v>12</v>
      </c>
      <c r="K49" s="20">
        <v>0</v>
      </c>
      <c r="L49" s="20">
        <v>0</v>
      </c>
      <c r="M49" s="20">
        <v>134</v>
      </c>
      <c r="N49" s="20">
        <v>2</v>
      </c>
      <c r="O49" s="20">
        <v>2</v>
      </c>
      <c r="P49" s="20">
        <v>0</v>
      </c>
      <c r="Q49" s="20">
        <v>0</v>
      </c>
      <c r="R49" s="20">
        <v>1</v>
      </c>
      <c r="S49" s="20">
        <v>1</v>
      </c>
      <c r="T49" s="20">
        <v>3</v>
      </c>
      <c r="U49" s="20">
        <v>249</v>
      </c>
      <c r="V49" s="20">
        <v>70</v>
      </c>
      <c r="W49" s="20">
        <v>17</v>
      </c>
      <c r="X49" s="20">
        <v>2</v>
      </c>
      <c r="Y49" s="20">
        <v>320</v>
      </c>
      <c r="Z49" s="20">
        <v>282</v>
      </c>
      <c r="AA49" s="20">
        <v>71</v>
      </c>
      <c r="AB49" s="20">
        <v>0</v>
      </c>
      <c r="AC49" s="20">
        <v>0</v>
      </c>
      <c r="AD49" s="20">
        <v>0</v>
      </c>
      <c r="AE49" s="20">
        <v>82</v>
      </c>
      <c r="AF49" s="20">
        <v>226</v>
      </c>
      <c r="AG49" s="20">
        <v>30</v>
      </c>
      <c r="AH49" s="20">
        <v>0</v>
      </c>
      <c r="AI49" s="20">
        <v>0</v>
      </c>
      <c r="AJ49" s="20">
        <v>0</v>
      </c>
      <c r="AK49" s="20">
        <v>29</v>
      </c>
      <c r="AL49" s="20">
        <v>12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</row>
    <row r="50" spans="2:50" ht="20.100000000000001" customHeight="1" thickBot="1" x14ac:dyDescent="0.25">
      <c r="B50" s="4" t="s">
        <v>236</v>
      </c>
      <c r="C50" s="20">
        <v>245</v>
      </c>
      <c r="D50" s="20">
        <v>51</v>
      </c>
      <c r="E50" s="20">
        <v>1</v>
      </c>
      <c r="F50" s="20">
        <v>1</v>
      </c>
      <c r="G50" s="20">
        <v>319</v>
      </c>
      <c r="H50" s="20">
        <v>372</v>
      </c>
      <c r="I50" s="20">
        <v>62</v>
      </c>
      <c r="J50" s="20">
        <v>11</v>
      </c>
      <c r="K50" s="20">
        <v>0</v>
      </c>
      <c r="L50" s="20">
        <v>0</v>
      </c>
      <c r="M50" s="20">
        <v>74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122</v>
      </c>
      <c r="V50" s="20">
        <v>39</v>
      </c>
      <c r="W50" s="20">
        <v>1</v>
      </c>
      <c r="X50" s="20">
        <v>1</v>
      </c>
      <c r="Y50" s="20">
        <v>178</v>
      </c>
      <c r="Z50" s="20">
        <v>164</v>
      </c>
      <c r="AA50" s="20">
        <v>46</v>
      </c>
      <c r="AB50" s="20">
        <v>0</v>
      </c>
      <c r="AC50" s="20">
        <v>0</v>
      </c>
      <c r="AD50" s="20">
        <v>0</v>
      </c>
      <c r="AE50" s="20">
        <v>57</v>
      </c>
      <c r="AF50" s="20">
        <v>199</v>
      </c>
      <c r="AG50" s="20">
        <v>15</v>
      </c>
      <c r="AH50" s="20">
        <v>1</v>
      </c>
      <c r="AI50" s="20">
        <v>0</v>
      </c>
      <c r="AJ50" s="20">
        <v>0</v>
      </c>
      <c r="AK50" s="20">
        <v>10</v>
      </c>
      <c r="AL50" s="20">
        <v>9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</row>
    <row r="51" spans="2:50" ht="20.100000000000001" customHeight="1" thickBot="1" x14ac:dyDescent="0.25">
      <c r="B51" s="4" t="s">
        <v>237</v>
      </c>
      <c r="C51" s="20">
        <v>914</v>
      </c>
      <c r="D51" s="20">
        <v>106</v>
      </c>
      <c r="E51" s="20">
        <v>5</v>
      </c>
      <c r="F51" s="20">
        <v>6</v>
      </c>
      <c r="G51" s="20">
        <v>1145</v>
      </c>
      <c r="H51" s="20">
        <v>1334</v>
      </c>
      <c r="I51" s="20">
        <v>242</v>
      </c>
      <c r="J51" s="20">
        <v>39</v>
      </c>
      <c r="K51" s="20">
        <v>0</v>
      </c>
      <c r="L51" s="20">
        <v>0</v>
      </c>
      <c r="M51" s="20">
        <v>281</v>
      </c>
      <c r="N51" s="20">
        <v>6</v>
      </c>
      <c r="O51" s="20">
        <v>7</v>
      </c>
      <c r="P51" s="20">
        <v>0</v>
      </c>
      <c r="Q51" s="20">
        <v>0</v>
      </c>
      <c r="R51" s="20">
        <v>0</v>
      </c>
      <c r="S51" s="20">
        <v>2</v>
      </c>
      <c r="T51" s="20">
        <v>13</v>
      </c>
      <c r="U51" s="20">
        <v>407</v>
      </c>
      <c r="V51" s="20">
        <v>67</v>
      </c>
      <c r="W51" s="20">
        <v>5</v>
      </c>
      <c r="X51" s="20">
        <v>1</v>
      </c>
      <c r="Y51" s="20">
        <v>628</v>
      </c>
      <c r="Z51" s="20">
        <v>802</v>
      </c>
      <c r="AA51" s="20">
        <v>209</v>
      </c>
      <c r="AB51" s="20">
        <v>0</v>
      </c>
      <c r="AC51" s="20">
        <v>0</v>
      </c>
      <c r="AD51" s="20">
        <v>3</v>
      </c>
      <c r="AE51" s="20">
        <v>193</v>
      </c>
      <c r="AF51" s="20">
        <v>469</v>
      </c>
      <c r="AG51" s="20">
        <v>48</v>
      </c>
      <c r="AH51" s="20">
        <v>0</v>
      </c>
      <c r="AI51" s="20">
        <v>0</v>
      </c>
      <c r="AJ51" s="20">
        <v>2</v>
      </c>
      <c r="AK51" s="20">
        <v>41</v>
      </c>
      <c r="AL51" s="20">
        <v>42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1</v>
      </c>
      <c r="AT51" s="20">
        <v>0</v>
      </c>
      <c r="AU51" s="20">
        <v>0</v>
      </c>
      <c r="AV51" s="20">
        <v>0</v>
      </c>
      <c r="AW51" s="20">
        <v>0</v>
      </c>
      <c r="AX51" s="20">
        <v>2</v>
      </c>
    </row>
    <row r="52" spans="2:50" ht="20.100000000000001" customHeight="1" thickBot="1" x14ac:dyDescent="0.25">
      <c r="B52" s="4" t="s">
        <v>238</v>
      </c>
      <c r="C52" s="20">
        <v>173</v>
      </c>
      <c r="D52" s="20">
        <v>69</v>
      </c>
      <c r="E52" s="20">
        <v>0</v>
      </c>
      <c r="F52" s="20">
        <v>0</v>
      </c>
      <c r="G52" s="20">
        <v>263</v>
      </c>
      <c r="H52" s="20">
        <v>372</v>
      </c>
      <c r="I52" s="20">
        <v>17</v>
      </c>
      <c r="J52" s="20">
        <v>5</v>
      </c>
      <c r="K52" s="20">
        <v>0</v>
      </c>
      <c r="L52" s="20">
        <v>0</v>
      </c>
      <c r="M52" s="20">
        <v>21</v>
      </c>
      <c r="N52" s="20">
        <v>2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127</v>
      </c>
      <c r="V52" s="20">
        <v>64</v>
      </c>
      <c r="W52" s="20">
        <v>0</v>
      </c>
      <c r="X52" s="20">
        <v>0</v>
      </c>
      <c r="Y52" s="20">
        <v>173</v>
      </c>
      <c r="Z52" s="20">
        <v>262</v>
      </c>
      <c r="AA52" s="20">
        <v>24</v>
      </c>
      <c r="AB52" s="20">
        <v>0</v>
      </c>
      <c r="AC52" s="20">
        <v>0</v>
      </c>
      <c r="AD52" s="20">
        <v>0</v>
      </c>
      <c r="AE52" s="20">
        <v>61</v>
      </c>
      <c r="AF52" s="20">
        <v>97</v>
      </c>
      <c r="AG52" s="20">
        <v>5</v>
      </c>
      <c r="AH52" s="20">
        <v>0</v>
      </c>
      <c r="AI52" s="20">
        <v>0</v>
      </c>
      <c r="AJ52" s="20">
        <v>0</v>
      </c>
      <c r="AK52" s="20">
        <v>7</v>
      </c>
      <c r="AL52" s="20">
        <v>10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1</v>
      </c>
    </row>
    <row r="53" spans="2:50" ht="20.100000000000001" customHeight="1" thickBot="1" x14ac:dyDescent="0.25">
      <c r="B53" s="4" t="s">
        <v>239</v>
      </c>
      <c r="C53" s="20">
        <v>224</v>
      </c>
      <c r="D53" s="20">
        <v>24</v>
      </c>
      <c r="E53" s="20">
        <v>4</v>
      </c>
      <c r="F53" s="20">
        <v>0</v>
      </c>
      <c r="G53" s="20">
        <v>312</v>
      </c>
      <c r="H53" s="20">
        <v>214</v>
      </c>
      <c r="I53" s="20">
        <v>63</v>
      </c>
      <c r="J53" s="20">
        <v>0</v>
      </c>
      <c r="K53" s="20">
        <v>0</v>
      </c>
      <c r="L53" s="20">
        <v>0</v>
      </c>
      <c r="M53" s="20">
        <v>63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1</v>
      </c>
      <c r="T53" s="20">
        <v>0</v>
      </c>
      <c r="U53" s="20">
        <v>120</v>
      </c>
      <c r="V53" s="20">
        <v>24</v>
      </c>
      <c r="W53" s="20">
        <v>4</v>
      </c>
      <c r="X53" s="20">
        <v>0</v>
      </c>
      <c r="Y53" s="20">
        <v>192</v>
      </c>
      <c r="Z53" s="20">
        <v>131</v>
      </c>
      <c r="AA53" s="20">
        <v>27</v>
      </c>
      <c r="AB53" s="20">
        <v>0</v>
      </c>
      <c r="AC53" s="20">
        <v>0</v>
      </c>
      <c r="AD53" s="20">
        <v>0</v>
      </c>
      <c r="AE53" s="20">
        <v>35</v>
      </c>
      <c r="AF53" s="20">
        <v>78</v>
      </c>
      <c r="AG53" s="20">
        <v>14</v>
      </c>
      <c r="AH53" s="20">
        <v>0</v>
      </c>
      <c r="AI53" s="20">
        <v>0</v>
      </c>
      <c r="AJ53" s="20">
        <v>0</v>
      </c>
      <c r="AK53" s="20">
        <v>21</v>
      </c>
      <c r="AL53" s="20">
        <v>5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</row>
    <row r="54" spans="2:50" ht="20.100000000000001" customHeight="1" thickBot="1" x14ac:dyDescent="0.25">
      <c r="B54" s="4" t="s">
        <v>240</v>
      </c>
      <c r="C54" s="20">
        <v>497</v>
      </c>
      <c r="D54" s="20">
        <v>184</v>
      </c>
      <c r="E54" s="20">
        <v>11</v>
      </c>
      <c r="F54" s="20">
        <v>8</v>
      </c>
      <c r="G54" s="20">
        <v>728</v>
      </c>
      <c r="H54" s="20">
        <v>698</v>
      </c>
      <c r="I54" s="20">
        <v>161</v>
      </c>
      <c r="J54" s="20">
        <v>103</v>
      </c>
      <c r="K54" s="20">
        <v>2</v>
      </c>
      <c r="L54" s="20">
        <v>1</v>
      </c>
      <c r="M54" s="20">
        <v>269</v>
      </c>
      <c r="N54" s="20">
        <v>10</v>
      </c>
      <c r="O54" s="20">
        <v>1</v>
      </c>
      <c r="P54" s="20">
        <v>0</v>
      </c>
      <c r="Q54" s="20">
        <v>0</v>
      </c>
      <c r="R54" s="20">
        <v>0</v>
      </c>
      <c r="S54" s="20">
        <v>0</v>
      </c>
      <c r="T54" s="20">
        <v>4</v>
      </c>
      <c r="U54" s="20">
        <v>237</v>
      </c>
      <c r="V54" s="20">
        <v>80</v>
      </c>
      <c r="W54" s="20">
        <v>9</v>
      </c>
      <c r="X54" s="20">
        <v>6</v>
      </c>
      <c r="Y54" s="20">
        <v>353</v>
      </c>
      <c r="Z54" s="20">
        <v>551</v>
      </c>
      <c r="AA54" s="20">
        <v>71</v>
      </c>
      <c r="AB54" s="20">
        <v>0</v>
      </c>
      <c r="AC54" s="20">
        <v>0</v>
      </c>
      <c r="AD54" s="20">
        <v>0</v>
      </c>
      <c r="AE54" s="20">
        <v>68</v>
      </c>
      <c r="AF54" s="20">
        <v>117</v>
      </c>
      <c r="AG54" s="20">
        <v>27</v>
      </c>
      <c r="AH54" s="20">
        <v>1</v>
      </c>
      <c r="AI54" s="20">
        <v>0</v>
      </c>
      <c r="AJ54" s="20">
        <v>1</v>
      </c>
      <c r="AK54" s="20">
        <v>37</v>
      </c>
      <c r="AL54" s="20">
        <v>14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1</v>
      </c>
      <c r="AX54" s="20">
        <v>2</v>
      </c>
    </row>
    <row r="55" spans="2:50" ht="20.100000000000001" customHeight="1" thickBot="1" x14ac:dyDescent="0.25">
      <c r="B55" s="4" t="s">
        <v>241</v>
      </c>
      <c r="C55" s="20">
        <v>7665</v>
      </c>
      <c r="D55" s="20">
        <v>836</v>
      </c>
      <c r="E55" s="20">
        <v>307</v>
      </c>
      <c r="F55" s="20">
        <v>80</v>
      </c>
      <c r="G55" s="20">
        <v>9110</v>
      </c>
      <c r="H55" s="20">
        <v>4776</v>
      </c>
      <c r="I55" s="20">
        <v>1823</v>
      </c>
      <c r="J55" s="20">
        <v>282</v>
      </c>
      <c r="K55" s="20">
        <v>6</v>
      </c>
      <c r="L55" s="20">
        <v>10</v>
      </c>
      <c r="M55" s="20">
        <v>2119</v>
      </c>
      <c r="N55" s="20">
        <v>15</v>
      </c>
      <c r="O55" s="20">
        <v>13</v>
      </c>
      <c r="P55" s="20">
        <v>2</v>
      </c>
      <c r="Q55" s="20">
        <v>0</v>
      </c>
      <c r="R55" s="20">
        <v>4</v>
      </c>
      <c r="S55" s="20">
        <v>21</v>
      </c>
      <c r="T55" s="20">
        <v>44</v>
      </c>
      <c r="U55" s="20">
        <v>4280</v>
      </c>
      <c r="V55" s="20">
        <v>540</v>
      </c>
      <c r="W55" s="20">
        <v>301</v>
      </c>
      <c r="X55" s="20">
        <v>62</v>
      </c>
      <c r="Y55" s="20">
        <v>5252</v>
      </c>
      <c r="Z55" s="20">
        <v>2863</v>
      </c>
      <c r="AA55" s="20">
        <v>1395</v>
      </c>
      <c r="AB55" s="20">
        <v>0</v>
      </c>
      <c r="AC55" s="20">
        <v>0</v>
      </c>
      <c r="AD55" s="20">
        <v>4</v>
      </c>
      <c r="AE55" s="20">
        <v>1537</v>
      </c>
      <c r="AF55" s="20">
        <v>1717</v>
      </c>
      <c r="AG55" s="20">
        <v>153</v>
      </c>
      <c r="AH55" s="20">
        <v>12</v>
      </c>
      <c r="AI55" s="20">
        <v>0</v>
      </c>
      <c r="AJ55" s="20">
        <v>0</v>
      </c>
      <c r="AK55" s="20">
        <v>181</v>
      </c>
      <c r="AL55" s="20">
        <v>131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1</v>
      </c>
      <c r="AT55" s="20">
        <v>0</v>
      </c>
      <c r="AU55" s="20">
        <v>0</v>
      </c>
      <c r="AV55" s="20">
        <v>0</v>
      </c>
      <c r="AW55" s="20">
        <v>0</v>
      </c>
      <c r="AX55" s="20">
        <v>6</v>
      </c>
    </row>
    <row r="56" spans="2:50" ht="20.100000000000001" customHeight="1" thickBot="1" x14ac:dyDescent="0.25">
      <c r="B56" s="4" t="s">
        <v>242</v>
      </c>
      <c r="C56" s="20">
        <v>1757</v>
      </c>
      <c r="D56" s="20">
        <v>220</v>
      </c>
      <c r="E56" s="20">
        <v>100</v>
      </c>
      <c r="F56" s="20">
        <v>6</v>
      </c>
      <c r="G56" s="20">
        <v>2176</v>
      </c>
      <c r="H56" s="20">
        <v>1512</v>
      </c>
      <c r="I56" s="20">
        <v>617</v>
      </c>
      <c r="J56" s="20">
        <v>110</v>
      </c>
      <c r="K56" s="20">
        <v>1</v>
      </c>
      <c r="L56" s="20">
        <v>1</v>
      </c>
      <c r="M56" s="20">
        <v>724</v>
      </c>
      <c r="N56" s="20">
        <v>8</v>
      </c>
      <c r="O56" s="20">
        <v>6</v>
      </c>
      <c r="P56" s="20">
        <v>0</v>
      </c>
      <c r="Q56" s="20">
        <v>0</v>
      </c>
      <c r="R56" s="20">
        <v>1</v>
      </c>
      <c r="S56" s="20">
        <v>5</v>
      </c>
      <c r="T56" s="20">
        <v>11</v>
      </c>
      <c r="U56" s="20">
        <v>823</v>
      </c>
      <c r="V56" s="20">
        <v>109</v>
      </c>
      <c r="W56" s="20">
        <v>99</v>
      </c>
      <c r="X56" s="20">
        <v>0</v>
      </c>
      <c r="Y56" s="20">
        <v>1109</v>
      </c>
      <c r="Z56" s="20">
        <v>1028</v>
      </c>
      <c r="AA56" s="20">
        <v>246</v>
      </c>
      <c r="AB56" s="20">
        <v>0</v>
      </c>
      <c r="AC56" s="20">
        <v>0</v>
      </c>
      <c r="AD56" s="20">
        <v>3</v>
      </c>
      <c r="AE56" s="20">
        <v>275</v>
      </c>
      <c r="AF56" s="20">
        <v>397</v>
      </c>
      <c r="AG56" s="20">
        <v>65</v>
      </c>
      <c r="AH56" s="20">
        <v>1</v>
      </c>
      <c r="AI56" s="20">
        <v>0</v>
      </c>
      <c r="AJ56" s="20">
        <v>0</v>
      </c>
      <c r="AK56" s="20">
        <v>62</v>
      </c>
      <c r="AL56" s="20">
        <v>65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1</v>
      </c>
      <c r="AW56" s="20">
        <v>1</v>
      </c>
      <c r="AX56" s="20">
        <v>3</v>
      </c>
    </row>
    <row r="57" spans="2:50" ht="20.100000000000001" customHeight="1" thickBot="1" x14ac:dyDescent="0.25">
      <c r="B57" s="4" t="s">
        <v>243</v>
      </c>
      <c r="C57" s="20">
        <v>501</v>
      </c>
      <c r="D57" s="20">
        <v>34</v>
      </c>
      <c r="E57" s="20">
        <v>0</v>
      </c>
      <c r="F57" s="20">
        <v>1</v>
      </c>
      <c r="G57" s="20">
        <v>474</v>
      </c>
      <c r="H57" s="20">
        <v>593</v>
      </c>
      <c r="I57" s="20">
        <v>70</v>
      </c>
      <c r="J57" s="20">
        <v>2</v>
      </c>
      <c r="K57" s="20">
        <v>0</v>
      </c>
      <c r="L57" s="20">
        <v>0</v>
      </c>
      <c r="M57" s="20">
        <v>71</v>
      </c>
      <c r="N57" s="20">
        <v>2</v>
      </c>
      <c r="O57" s="20">
        <v>1</v>
      </c>
      <c r="P57" s="20">
        <v>0</v>
      </c>
      <c r="Q57" s="20">
        <v>0</v>
      </c>
      <c r="R57" s="20">
        <v>0</v>
      </c>
      <c r="S57" s="20">
        <v>1</v>
      </c>
      <c r="T57" s="20">
        <v>8</v>
      </c>
      <c r="U57" s="20">
        <v>334</v>
      </c>
      <c r="V57" s="20">
        <v>32</v>
      </c>
      <c r="W57" s="20">
        <v>0</v>
      </c>
      <c r="X57" s="20">
        <v>0</v>
      </c>
      <c r="Y57" s="20">
        <v>317</v>
      </c>
      <c r="Z57" s="20">
        <v>506</v>
      </c>
      <c r="AA57" s="20">
        <v>77</v>
      </c>
      <c r="AB57" s="20">
        <v>0</v>
      </c>
      <c r="AC57" s="20">
        <v>0</v>
      </c>
      <c r="AD57" s="20">
        <v>1</v>
      </c>
      <c r="AE57" s="20">
        <v>71</v>
      </c>
      <c r="AF57" s="20">
        <v>57</v>
      </c>
      <c r="AG57" s="20">
        <v>19</v>
      </c>
      <c r="AH57" s="20">
        <v>0</v>
      </c>
      <c r="AI57" s="20">
        <v>0</v>
      </c>
      <c r="AJ57" s="20">
        <v>0</v>
      </c>
      <c r="AK57" s="20">
        <v>14</v>
      </c>
      <c r="AL57" s="20">
        <v>20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</row>
    <row r="58" spans="2:50" ht="20.100000000000001" customHeight="1" thickBot="1" x14ac:dyDescent="0.25">
      <c r="B58" s="4" t="s">
        <v>244</v>
      </c>
      <c r="C58" s="20">
        <v>295</v>
      </c>
      <c r="D58" s="20">
        <v>43</v>
      </c>
      <c r="E58" s="20">
        <v>1</v>
      </c>
      <c r="F58" s="20">
        <v>7</v>
      </c>
      <c r="G58" s="20">
        <v>406</v>
      </c>
      <c r="H58" s="20">
        <v>674</v>
      </c>
      <c r="I58" s="20">
        <v>64</v>
      </c>
      <c r="J58" s="20">
        <v>0</v>
      </c>
      <c r="K58" s="20">
        <v>0</v>
      </c>
      <c r="L58" s="20">
        <v>0</v>
      </c>
      <c r="M58" s="20">
        <v>64</v>
      </c>
      <c r="N58" s="20">
        <v>0</v>
      </c>
      <c r="O58" s="20">
        <v>2</v>
      </c>
      <c r="P58" s="20">
        <v>0</v>
      </c>
      <c r="Q58" s="20">
        <v>0</v>
      </c>
      <c r="R58" s="20">
        <v>1</v>
      </c>
      <c r="S58" s="20">
        <v>0</v>
      </c>
      <c r="T58" s="20">
        <v>4</v>
      </c>
      <c r="U58" s="20">
        <v>131</v>
      </c>
      <c r="V58" s="20">
        <v>43</v>
      </c>
      <c r="W58" s="20">
        <v>1</v>
      </c>
      <c r="X58" s="20">
        <v>6</v>
      </c>
      <c r="Y58" s="20">
        <v>255</v>
      </c>
      <c r="Z58" s="20">
        <v>556</v>
      </c>
      <c r="AA58" s="20">
        <v>86</v>
      </c>
      <c r="AB58" s="20">
        <v>0</v>
      </c>
      <c r="AC58" s="20">
        <v>0</v>
      </c>
      <c r="AD58" s="20">
        <v>0</v>
      </c>
      <c r="AE58" s="20">
        <v>66</v>
      </c>
      <c r="AF58" s="20">
        <v>106</v>
      </c>
      <c r="AG58" s="20">
        <v>12</v>
      </c>
      <c r="AH58" s="20">
        <v>0</v>
      </c>
      <c r="AI58" s="20">
        <v>0</v>
      </c>
      <c r="AJ58" s="20">
        <v>0</v>
      </c>
      <c r="AK58" s="20">
        <v>21</v>
      </c>
      <c r="AL58" s="20">
        <v>7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1</v>
      </c>
    </row>
    <row r="59" spans="2:50" ht="20.100000000000001" customHeight="1" thickBot="1" x14ac:dyDescent="0.25">
      <c r="B59" s="4" t="s">
        <v>270</v>
      </c>
      <c r="C59" s="20">
        <v>513</v>
      </c>
      <c r="D59" s="20">
        <v>8</v>
      </c>
      <c r="E59" s="20">
        <v>0</v>
      </c>
      <c r="F59" s="20">
        <v>3</v>
      </c>
      <c r="G59" s="20">
        <v>562</v>
      </c>
      <c r="H59" s="20">
        <v>527</v>
      </c>
      <c r="I59" s="20">
        <v>145</v>
      </c>
      <c r="J59" s="20">
        <v>5</v>
      </c>
      <c r="K59" s="20">
        <v>0</v>
      </c>
      <c r="L59" s="20">
        <v>0</v>
      </c>
      <c r="M59" s="20">
        <v>154</v>
      </c>
      <c r="N59" s="20">
        <v>7</v>
      </c>
      <c r="O59" s="20">
        <v>2</v>
      </c>
      <c r="P59" s="20">
        <v>0</v>
      </c>
      <c r="Q59" s="20">
        <v>0</v>
      </c>
      <c r="R59" s="20">
        <v>0</v>
      </c>
      <c r="S59" s="20">
        <v>2</v>
      </c>
      <c r="T59" s="20">
        <v>7</v>
      </c>
      <c r="U59" s="20">
        <v>256</v>
      </c>
      <c r="V59" s="20">
        <v>3</v>
      </c>
      <c r="W59" s="20">
        <v>0</v>
      </c>
      <c r="X59" s="20">
        <v>2</v>
      </c>
      <c r="Y59" s="20">
        <v>272</v>
      </c>
      <c r="Z59" s="20">
        <v>385</v>
      </c>
      <c r="AA59" s="20">
        <v>101</v>
      </c>
      <c r="AB59" s="20">
        <v>0</v>
      </c>
      <c r="AC59" s="20">
        <v>0</v>
      </c>
      <c r="AD59" s="20">
        <v>1</v>
      </c>
      <c r="AE59" s="20">
        <v>123</v>
      </c>
      <c r="AF59" s="20">
        <v>124</v>
      </c>
      <c r="AG59" s="20">
        <v>9</v>
      </c>
      <c r="AH59" s="20">
        <v>0</v>
      </c>
      <c r="AI59" s="20">
        <v>0</v>
      </c>
      <c r="AJ59" s="20">
        <v>0</v>
      </c>
      <c r="AK59" s="20">
        <v>11</v>
      </c>
      <c r="AL59" s="20">
        <v>4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</row>
    <row r="60" spans="2:50" ht="20.100000000000001" customHeight="1" thickBot="1" x14ac:dyDescent="0.25">
      <c r="B60" s="4" t="s">
        <v>246</v>
      </c>
      <c r="C60" s="20">
        <v>938</v>
      </c>
      <c r="D60" s="20">
        <v>117</v>
      </c>
      <c r="E60" s="20">
        <v>24</v>
      </c>
      <c r="F60" s="20">
        <v>28</v>
      </c>
      <c r="G60" s="20">
        <v>1214</v>
      </c>
      <c r="H60" s="20">
        <v>1142</v>
      </c>
      <c r="I60" s="20">
        <v>332</v>
      </c>
      <c r="J60" s="20">
        <v>106</v>
      </c>
      <c r="K60" s="20">
        <v>0</v>
      </c>
      <c r="L60" s="20">
        <v>0</v>
      </c>
      <c r="M60" s="20">
        <v>442</v>
      </c>
      <c r="N60" s="20">
        <v>4</v>
      </c>
      <c r="O60" s="20">
        <v>2</v>
      </c>
      <c r="P60" s="20">
        <v>0</v>
      </c>
      <c r="Q60" s="20">
        <v>0</v>
      </c>
      <c r="R60" s="20">
        <v>0</v>
      </c>
      <c r="S60" s="20">
        <v>3</v>
      </c>
      <c r="T60" s="20">
        <v>10</v>
      </c>
      <c r="U60" s="20">
        <v>401</v>
      </c>
      <c r="V60" s="20">
        <v>11</v>
      </c>
      <c r="W60" s="20">
        <v>24</v>
      </c>
      <c r="X60" s="20">
        <v>6</v>
      </c>
      <c r="Y60" s="20">
        <v>522</v>
      </c>
      <c r="Z60" s="20">
        <v>771</v>
      </c>
      <c r="AA60" s="20">
        <v>171</v>
      </c>
      <c r="AB60" s="20">
        <v>0</v>
      </c>
      <c r="AC60" s="20">
        <v>0</v>
      </c>
      <c r="AD60" s="20">
        <v>22</v>
      </c>
      <c r="AE60" s="20">
        <v>217</v>
      </c>
      <c r="AF60" s="20">
        <v>342</v>
      </c>
      <c r="AG60" s="20">
        <v>32</v>
      </c>
      <c r="AH60" s="20">
        <v>0</v>
      </c>
      <c r="AI60" s="20">
        <v>0</v>
      </c>
      <c r="AJ60" s="20">
        <v>0</v>
      </c>
      <c r="AK60" s="20">
        <v>30</v>
      </c>
      <c r="AL60" s="20">
        <v>14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1</v>
      </c>
    </row>
    <row r="61" spans="2:50" ht="20.100000000000001" customHeight="1" thickBot="1" x14ac:dyDescent="0.25">
      <c r="B61" s="4" t="s">
        <v>247</v>
      </c>
      <c r="C61" s="20">
        <v>273</v>
      </c>
      <c r="D61" s="20">
        <v>0</v>
      </c>
      <c r="E61" s="20">
        <v>0</v>
      </c>
      <c r="F61" s="20">
        <v>0</v>
      </c>
      <c r="G61" s="20">
        <v>303</v>
      </c>
      <c r="H61" s="20">
        <v>348</v>
      </c>
      <c r="I61" s="20">
        <v>119</v>
      </c>
      <c r="J61" s="20">
        <v>0</v>
      </c>
      <c r="K61" s="20">
        <v>0</v>
      </c>
      <c r="L61" s="20">
        <v>0</v>
      </c>
      <c r="M61" s="20">
        <v>119</v>
      </c>
      <c r="N61" s="20">
        <v>2</v>
      </c>
      <c r="O61" s="20">
        <v>2</v>
      </c>
      <c r="P61" s="20">
        <v>0</v>
      </c>
      <c r="Q61" s="20">
        <v>0</v>
      </c>
      <c r="R61" s="20">
        <v>0</v>
      </c>
      <c r="S61" s="20">
        <v>1</v>
      </c>
      <c r="T61" s="20">
        <v>2</v>
      </c>
      <c r="U61" s="20">
        <v>103</v>
      </c>
      <c r="V61" s="20">
        <v>0</v>
      </c>
      <c r="W61" s="20">
        <v>0</v>
      </c>
      <c r="X61" s="20">
        <v>0</v>
      </c>
      <c r="Y61" s="20">
        <v>108</v>
      </c>
      <c r="Z61" s="20">
        <v>271</v>
      </c>
      <c r="AA61" s="20">
        <v>47</v>
      </c>
      <c r="AB61" s="20">
        <v>0</v>
      </c>
      <c r="AC61" s="20">
        <v>0</v>
      </c>
      <c r="AD61" s="20">
        <v>0</v>
      </c>
      <c r="AE61" s="20">
        <v>71</v>
      </c>
      <c r="AF61" s="20">
        <v>70</v>
      </c>
      <c r="AG61" s="20">
        <v>2</v>
      </c>
      <c r="AH61" s="20">
        <v>0</v>
      </c>
      <c r="AI61" s="20">
        <v>0</v>
      </c>
      <c r="AJ61" s="20">
        <v>0</v>
      </c>
      <c r="AK61" s="20">
        <v>4</v>
      </c>
      <c r="AL61" s="20">
        <v>3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</row>
    <row r="62" spans="2:50" ht="20.100000000000001" customHeight="1" thickBot="1" x14ac:dyDescent="0.25">
      <c r="B62" s="7" t="s">
        <v>22</v>
      </c>
      <c r="C62" s="9">
        <f>SUM(C12:C61)</f>
        <v>47237</v>
      </c>
      <c r="D62" s="9">
        <f t="shared" ref="D62:AX62" si="0">SUM(D12:D61)</f>
        <v>5566</v>
      </c>
      <c r="E62" s="9">
        <f t="shared" si="0"/>
        <v>2150</v>
      </c>
      <c r="F62" s="9">
        <f t="shared" si="0"/>
        <v>545</v>
      </c>
      <c r="G62" s="9">
        <f t="shared" si="0"/>
        <v>57496</v>
      </c>
      <c r="H62" s="9">
        <f t="shared" si="0"/>
        <v>43741</v>
      </c>
      <c r="I62" s="9">
        <f t="shared" si="0"/>
        <v>13851</v>
      </c>
      <c r="J62" s="9">
        <f t="shared" si="0"/>
        <v>1996</v>
      </c>
      <c r="K62" s="9">
        <f t="shared" si="0"/>
        <v>56</v>
      </c>
      <c r="L62" s="9">
        <f t="shared" si="0"/>
        <v>91</v>
      </c>
      <c r="M62" s="9">
        <f t="shared" si="0"/>
        <v>16035</v>
      </c>
      <c r="N62" s="9">
        <f t="shared" si="0"/>
        <v>269</v>
      </c>
      <c r="O62" s="9">
        <f t="shared" si="0"/>
        <v>98</v>
      </c>
      <c r="P62" s="9">
        <f t="shared" si="0"/>
        <v>2</v>
      </c>
      <c r="Q62" s="9">
        <f t="shared" si="0"/>
        <v>0</v>
      </c>
      <c r="R62" s="9">
        <f t="shared" si="0"/>
        <v>12</v>
      </c>
      <c r="S62" s="9">
        <f t="shared" si="0"/>
        <v>107</v>
      </c>
      <c r="T62" s="9">
        <f t="shared" si="0"/>
        <v>294</v>
      </c>
      <c r="U62" s="9">
        <f t="shared" si="0"/>
        <v>22630</v>
      </c>
      <c r="V62" s="9">
        <f t="shared" si="0"/>
        <v>3527</v>
      </c>
      <c r="W62" s="9">
        <f t="shared" si="0"/>
        <v>2093</v>
      </c>
      <c r="X62" s="9">
        <f t="shared" si="0"/>
        <v>300</v>
      </c>
      <c r="Y62" s="9">
        <f t="shared" si="0"/>
        <v>29844</v>
      </c>
      <c r="Z62" s="9">
        <f t="shared" si="0"/>
        <v>28394</v>
      </c>
      <c r="AA62" s="9">
        <f t="shared" si="0"/>
        <v>8790</v>
      </c>
      <c r="AB62" s="9">
        <f t="shared" si="0"/>
        <v>0</v>
      </c>
      <c r="AC62" s="9">
        <f t="shared" si="0"/>
        <v>0</v>
      </c>
      <c r="AD62" s="9">
        <f t="shared" si="0"/>
        <v>121</v>
      </c>
      <c r="AE62" s="9">
        <f t="shared" si="0"/>
        <v>9522</v>
      </c>
      <c r="AF62" s="9">
        <f t="shared" si="0"/>
        <v>13324</v>
      </c>
      <c r="AG62" s="9">
        <f t="shared" si="0"/>
        <v>1842</v>
      </c>
      <c r="AH62" s="9">
        <f t="shared" si="0"/>
        <v>41</v>
      </c>
      <c r="AI62" s="9">
        <f t="shared" si="0"/>
        <v>1</v>
      </c>
      <c r="AJ62" s="9">
        <f t="shared" si="0"/>
        <v>19</v>
      </c>
      <c r="AK62" s="9">
        <f t="shared" si="0"/>
        <v>1960</v>
      </c>
      <c r="AL62" s="9">
        <f t="shared" si="0"/>
        <v>1344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26</v>
      </c>
      <c r="AT62" s="9">
        <f t="shared" si="0"/>
        <v>0</v>
      </c>
      <c r="AU62" s="9">
        <f t="shared" si="0"/>
        <v>0</v>
      </c>
      <c r="AV62" s="9">
        <f t="shared" si="0"/>
        <v>2</v>
      </c>
      <c r="AW62" s="9">
        <f t="shared" si="0"/>
        <v>28</v>
      </c>
      <c r="AX62" s="9">
        <f t="shared" si="0"/>
        <v>116</v>
      </c>
    </row>
  </sheetData>
  <mergeCells count="48"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104" t="s">
        <v>289</v>
      </c>
      <c r="D9" s="105"/>
      <c r="E9" s="105"/>
      <c r="F9" s="105"/>
      <c r="G9" s="105"/>
      <c r="H9" s="105"/>
      <c r="I9" s="105"/>
      <c r="J9" s="105"/>
    </row>
    <row r="10" spans="2:10" ht="43.5" thickBot="1" x14ac:dyDescent="0.25">
      <c r="B10" s="26"/>
      <c r="C10" s="24" t="s">
        <v>123</v>
      </c>
      <c r="D10" s="24" t="s">
        <v>124</v>
      </c>
      <c r="E10" s="24" t="s">
        <v>125</v>
      </c>
      <c r="F10" s="24" t="s">
        <v>282</v>
      </c>
      <c r="G10" s="22" t="s">
        <v>279</v>
      </c>
      <c r="H10" s="22" t="s">
        <v>283</v>
      </c>
      <c r="I10" s="22" t="s">
        <v>280</v>
      </c>
      <c r="J10" s="22" t="s">
        <v>281</v>
      </c>
    </row>
    <row r="11" spans="2:10" ht="20.100000000000001" customHeight="1" thickBot="1" x14ac:dyDescent="0.25">
      <c r="B11" s="3" t="s">
        <v>198</v>
      </c>
      <c r="C11" s="77">
        <f>'Relación Víctima_Denunciado '!C11/'Relación Víctima_Denunciado '!$L11</f>
        <v>0.19138755980861244</v>
      </c>
      <c r="D11" s="77">
        <f>'Relación Víctima_Denunciado '!D11/'Relación Víctima_Denunciado '!$L11</f>
        <v>0.19617224880382775</v>
      </c>
      <c r="E11" s="77">
        <f>'Relación Víctima_Denunciado '!E11/'Relación Víctima_Denunciado '!$L11</f>
        <v>0.24401913875598086</v>
      </c>
      <c r="F11" s="77">
        <f>'Relación Víctima_Denunciado '!F11/'Relación Víctima_Denunciado '!$L11</f>
        <v>0.36842105263157893</v>
      </c>
      <c r="G11" s="77" t="str">
        <f>IF('Relación Víctima_Denunciado '!H11=0,"-",'Relación Víctima_Denunciado '!H11/'Relación Víctima_Denunciado '!$L11)</f>
        <v>-</v>
      </c>
      <c r="H11" s="77" t="str">
        <f>IF('Relación Víctima_Denunciado '!I11=0,"-",'Relación Víctima_Denunciado '!I11/'Relación Víctima_Denunciado '!$L11)</f>
        <v>-</v>
      </c>
      <c r="I11" s="77" t="str">
        <f>IF('Relación Víctima_Denunciado '!J11=0,"-",'Relación Víctima_Denunciado '!J11/'Relación Víctima_Denunciado '!$L11)</f>
        <v>-</v>
      </c>
      <c r="J11" s="77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4" t="s">
        <v>199</v>
      </c>
      <c r="C12" s="77">
        <f>'Relación Víctima_Denunciado '!C12/'Relación Víctima_Denunciado '!$L12</f>
        <v>0.26340326340326342</v>
      </c>
      <c r="D12" s="77">
        <f>'Relación Víctima_Denunciado '!D12/'Relación Víctima_Denunciado '!$L12</f>
        <v>6.5268065268065265E-2</v>
      </c>
      <c r="E12" s="77">
        <f>'Relación Víctima_Denunciado '!E12/'Relación Víctima_Denunciado '!$L12</f>
        <v>0.1655011655011655</v>
      </c>
      <c r="F12" s="77">
        <f>'Relación Víctima_Denunciado '!F12/'Relación Víctima_Denunciado '!$L12</f>
        <v>0.49184149184149184</v>
      </c>
      <c r="G12" s="77">
        <f>IF('Relación Víctima_Denunciado '!H12=0,"-",'Relación Víctima_Denunciado '!H12/'Relación Víctima_Denunciado '!$L12)</f>
        <v>1.3986013986013986E-2</v>
      </c>
      <c r="H12" s="77" t="str">
        <f>IF('Relación Víctima_Denunciado '!I12=0,"-",'Relación Víctima_Denunciado '!I12/'Relación Víctima_Denunciado '!$L12)</f>
        <v>-</v>
      </c>
      <c r="I12" s="77" t="str">
        <f>IF('Relación Víctima_Denunciado '!J12=0,"-",'Relación Víctima_Denunciado '!J12/'Relación Víctima_Denunciado '!$L12)</f>
        <v>-</v>
      </c>
      <c r="J12" s="77" t="str">
        <f>IF('Relación Víctima_Denunciado '!K12=0,"-",'Relación Víctima_Denunciado '!K12/'Relación Víctima_Denunciado '!$L12)</f>
        <v>-</v>
      </c>
    </row>
    <row r="13" spans="2:10" ht="20.100000000000001" customHeight="1" thickBot="1" x14ac:dyDescent="0.25">
      <c r="B13" s="4" t="s">
        <v>200</v>
      </c>
      <c r="C13" s="77">
        <f>'Relación Víctima_Denunciado '!C13/'Relación Víctima_Denunciado '!$L13</f>
        <v>0.13636363636363635</v>
      </c>
      <c r="D13" s="77">
        <f>'Relación Víctima_Denunciado '!D13/'Relación Víctima_Denunciado '!$L13</f>
        <v>7.575757575757576E-2</v>
      </c>
      <c r="E13" s="77">
        <f>'Relación Víctima_Denunciado '!E13/'Relación Víctima_Denunciado '!$L13</f>
        <v>0.2878787878787879</v>
      </c>
      <c r="F13" s="77">
        <f>'Relación Víctima_Denunciado '!F13/'Relación Víctima_Denunciado '!$L13</f>
        <v>0.5</v>
      </c>
      <c r="G13" s="77" t="str">
        <f>IF('Relación Víctima_Denunciado '!H13=0,"-",'Relación Víctima_Denunciado '!H13/'Relación Víctima_Denunciado '!$L13)</f>
        <v>-</v>
      </c>
      <c r="H13" s="77" t="str">
        <f>IF('Relación Víctima_Denunciado '!I13=0,"-",'Relación Víctima_Denunciado '!I13/'Relación Víctima_Denunciado '!$L13)</f>
        <v>-</v>
      </c>
      <c r="I13" s="77" t="str">
        <f>IF('Relación Víctima_Denunciado '!J13=0,"-",'Relación Víctima_Denunciado '!J13/'Relación Víctima_Denunciado '!$L13)</f>
        <v>-</v>
      </c>
      <c r="J13" s="77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4" t="s">
        <v>201</v>
      </c>
      <c r="C14" s="77">
        <f>'Relación Víctima_Denunciado '!C14/'Relación Víctima_Denunciado '!$L14</f>
        <v>0.17971014492753623</v>
      </c>
      <c r="D14" s="77">
        <f>'Relación Víctima_Denunciado '!D14/'Relación Víctima_Denunciado '!$L14</f>
        <v>7.5362318840579715E-2</v>
      </c>
      <c r="E14" s="77">
        <f>'Relación Víctima_Denunciado '!E14/'Relación Víctima_Denunciado '!$L14</f>
        <v>0.43188405797101448</v>
      </c>
      <c r="F14" s="77">
        <f>'Relación Víctima_Denunciado '!F14/'Relación Víctima_Denunciado '!$L14</f>
        <v>0.30434782608695654</v>
      </c>
      <c r="G14" s="77">
        <f>IF('Relación Víctima_Denunciado '!H14=0,"-",'Relación Víctima_Denunciado '!H14/'Relación Víctima_Denunciado '!$L14)</f>
        <v>5.7971014492753624E-3</v>
      </c>
      <c r="H14" s="77">
        <f>IF('Relación Víctima_Denunciado '!I14=0,"-",'Relación Víctima_Denunciado '!I14/'Relación Víctima_Denunciado '!$L14)</f>
        <v>2.8985507246376812E-3</v>
      </c>
      <c r="I14" s="77" t="str">
        <f>IF('Relación Víctima_Denunciado '!J14=0,"-",'Relación Víctima_Denunciado '!J14/'Relación Víctima_Denunciado '!$L14)</f>
        <v>-</v>
      </c>
      <c r="J14" s="77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4" t="s">
        <v>202</v>
      </c>
      <c r="C15" s="77">
        <f>'Relación Víctima_Denunciado '!C15/'Relación Víctima_Denunciado '!$L15</f>
        <v>7.926829268292683E-2</v>
      </c>
      <c r="D15" s="77">
        <f>'Relación Víctima_Denunciado '!D15/'Relación Víctima_Denunciado '!$L15</f>
        <v>0.14634146341463414</v>
      </c>
      <c r="E15" s="77">
        <f>'Relación Víctima_Denunciado '!E15/'Relación Víctima_Denunciado '!$L15</f>
        <v>0.25609756097560976</v>
      </c>
      <c r="F15" s="77">
        <f>'Relación Víctima_Denunciado '!F15/'Relación Víctima_Denunciado '!$L15</f>
        <v>0.51829268292682928</v>
      </c>
      <c r="G15" s="77" t="str">
        <f>IF('Relación Víctima_Denunciado '!H15=0,"-",'Relación Víctima_Denunciado '!H15/'Relación Víctima_Denunciado '!$L15)</f>
        <v>-</v>
      </c>
      <c r="H15" s="77" t="str">
        <f>IF('Relación Víctima_Denunciado '!I15=0,"-",'Relación Víctima_Denunciado '!I15/'Relación Víctima_Denunciado '!$L15)</f>
        <v>-</v>
      </c>
      <c r="I15" s="77" t="str">
        <f>IF('Relación Víctima_Denunciado '!J15=0,"-",'Relación Víctima_Denunciado '!J15/'Relación Víctima_Denunciado '!$L15)</f>
        <v>-</v>
      </c>
      <c r="J15" s="77" t="str">
        <f>IF('Relación Víctima_Denunciado '!K15=0,"-",'Relación Víctima_Denunciado '!K15/'Relación Víctima_Denunciado '!$L15)</f>
        <v>-</v>
      </c>
    </row>
    <row r="16" spans="2:10" ht="20.100000000000001" customHeight="1" thickBot="1" x14ac:dyDescent="0.25">
      <c r="B16" s="4" t="s">
        <v>203</v>
      </c>
      <c r="C16" s="77">
        <f>'Relación Víctima_Denunciado '!C16/'Relación Víctima_Denunciado '!$L16</f>
        <v>0.18965517241379309</v>
      </c>
      <c r="D16" s="77">
        <f>'Relación Víctima_Denunciado '!D16/'Relación Víctima_Denunciado '!$L16</f>
        <v>0.1206896551724138</v>
      </c>
      <c r="E16" s="77">
        <f>'Relación Víctima_Denunciado '!E16/'Relación Víctima_Denunciado '!$L16</f>
        <v>0.25</v>
      </c>
      <c r="F16" s="77">
        <f>'Relación Víctima_Denunciado '!F16/'Relación Víctima_Denunciado '!$L16</f>
        <v>0.33620689655172414</v>
      </c>
      <c r="G16" s="77">
        <f>IF('Relación Víctima_Denunciado '!H16=0,"-",'Relación Víctima_Denunciado '!H16/'Relación Víctima_Denunciado '!$L16)</f>
        <v>5.1724137931034482E-2</v>
      </c>
      <c r="H16" s="77" t="str">
        <f>IF('Relación Víctima_Denunciado '!I16=0,"-",'Relación Víctima_Denunciado '!I16/'Relación Víctima_Denunciado '!$L16)</f>
        <v>-</v>
      </c>
      <c r="I16" s="77">
        <f>IF('Relación Víctima_Denunciado '!J16=0,"-",'Relación Víctima_Denunciado '!J16/'Relación Víctima_Denunciado '!$L16)</f>
        <v>4.3103448275862072E-2</v>
      </c>
      <c r="J16" s="77">
        <f>IF('Relación Víctima_Denunciado '!K16=0,"-",'Relación Víctima_Denunciado '!K16/'Relación Víctima_Denunciado '!$L16)</f>
        <v>8.6206896551724137E-3</v>
      </c>
    </row>
    <row r="17" spans="2:10" ht="20.100000000000001" customHeight="1" thickBot="1" x14ac:dyDescent="0.25">
      <c r="B17" s="4" t="s">
        <v>204</v>
      </c>
      <c r="C17" s="77">
        <f>'Relación Víctima_Denunciado '!C17/'Relación Víctima_Denunciado '!$L17</f>
        <v>0.18051575931232092</v>
      </c>
      <c r="D17" s="77">
        <f>'Relación Víctima_Denunciado '!D17/'Relación Víctima_Denunciado '!$L17</f>
        <v>8.5959885386819479E-2</v>
      </c>
      <c r="E17" s="77">
        <f>'Relación Víctima_Denunciado '!E17/'Relación Víctima_Denunciado '!$L17</f>
        <v>0.42693409742120342</v>
      </c>
      <c r="F17" s="77">
        <f>'Relación Víctima_Denunciado '!F17/'Relación Víctima_Denunciado '!$L17</f>
        <v>0.30659025787965616</v>
      </c>
      <c r="G17" s="77" t="str">
        <f>IF('Relación Víctima_Denunciado '!H17=0,"-",'Relación Víctima_Denunciado '!H17/'Relación Víctima_Denunciado '!$L17)</f>
        <v>-</v>
      </c>
      <c r="H17" s="77" t="str">
        <f>IF('Relación Víctima_Denunciado '!I17=0,"-",'Relación Víctima_Denunciado '!I17/'Relación Víctima_Denunciado '!$L17)</f>
        <v>-</v>
      </c>
      <c r="I17" s="77" t="str">
        <f>IF('Relación Víctima_Denunciado '!J17=0,"-",'Relación Víctima_Denunciado '!J17/'Relación Víctima_Denunciado '!$L17)</f>
        <v>-</v>
      </c>
      <c r="J17" s="77" t="str">
        <f>IF('Relación Víctima_Denunciado '!K17=0,"-",'Relación Víctima_Denunciado '!K17/'Relación Víctima_Denunciado '!$L17)</f>
        <v>-</v>
      </c>
    </row>
    <row r="18" spans="2:10" ht="20.100000000000001" customHeight="1" thickBot="1" x14ac:dyDescent="0.25">
      <c r="B18" s="4" t="s">
        <v>205</v>
      </c>
      <c r="C18" s="77">
        <f>'Relación Víctima_Denunciado '!C18/'Relación Víctima_Denunciado '!$L18</f>
        <v>0.11442786069651742</v>
      </c>
      <c r="D18" s="77">
        <f>'Relación Víctima_Denunciado '!D18/'Relación Víctima_Denunciado '!$L18</f>
        <v>7.9601990049751242E-2</v>
      </c>
      <c r="E18" s="77">
        <f>'Relación Víctima_Denunciado '!E18/'Relación Víctima_Denunciado '!$L18</f>
        <v>0.35323383084577115</v>
      </c>
      <c r="F18" s="77">
        <f>'Relación Víctima_Denunciado '!F18/'Relación Víctima_Denunciado '!$L18</f>
        <v>0.45273631840796019</v>
      </c>
      <c r="G18" s="77" t="str">
        <f>IF('Relación Víctima_Denunciado '!H18=0,"-",'Relación Víctima_Denunciado '!H18/'Relación Víctima_Denunciado '!$L18)</f>
        <v>-</v>
      </c>
      <c r="H18" s="77" t="str">
        <f>IF('Relación Víctima_Denunciado '!I18=0,"-",'Relación Víctima_Denunciado '!I18/'Relación Víctima_Denunciado '!$L18)</f>
        <v>-</v>
      </c>
      <c r="I18" s="77" t="str">
        <f>IF('Relación Víctima_Denunciado '!J18=0,"-",'Relación Víctima_Denunciado '!J18/'Relación Víctima_Denunciado '!$L18)</f>
        <v>-</v>
      </c>
      <c r="J18" s="77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4" t="s">
        <v>206</v>
      </c>
      <c r="C19" s="77">
        <f>'Relación Víctima_Denunciado '!C19/'Relación Víctima_Denunciado '!$L19</f>
        <v>8.8235294117647065E-2</v>
      </c>
      <c r="D19" s="77">
        <f>'Relación Víctima_Denunciado '!D19/'Relación Víctima_Denunciado '!$L19</f>
        <v>0.11764705882352941</v>
      </c>
      <c r="E19" s="77">
        <f>'Relación Víctima_Denunciado '!E19/'Relación Víctima_Denunciado '!$L19</f>
        <v>0.29411764705882354</v>
      </c>
      <c r="F19" s="77">
        <f>'Relación Víctima_Denunciado '!F19/'Relación Víctima_Denunciado '!$L19</f>
        <v>0.5</v>
      </c>
      <c r="G19" s="77" t="str">
        <f>IF('Relación Víctima_Denunciado '!H19=0,"-",'Relación Víctima_Denunciado '!H19/'Relación Víctima_Denunciado '!$L19)</f>
        <v>-</v>
      </c>
      <c r="H19" s="77" t="str">
        <f>IF('Relación Víctima_Denunciado '!I19=0,"-",'Relación Víctima_Denunciado '!I19/'Relación Víctima_Denunciado '!$L19)</f>
        <v>-</v>
      </c>
      <c r="I19" s="77" t="str">
        <f>IF('Relación Víctima_Denunciado '!J19=0,"-",'Relación Víctima_Denunciado '!J19/'Relación Víctima_Denunciado '!$L19)</f>
        <v>-</v>
      </c>
      <c r="J19" s="77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4" t="s">
        <v>207</v>
      </c>
      <c r="C20" s="77">
        <f>'Relación Víctima_Denunciado '!C20/'Relación Víctima_Denunciado '!$L20</f>
        <v>0</v>
      </c>
      <c r="D20" s="77">
        <f>'Relación Víctima_Denunciado '!D20/'Relación Víctima_Denunciado '!$L20</f>
        <v>0</v>
      </c>
      <c r="E20" s="77">
        <f>'Relación Víctima_Denunciado '!E20/'Relación Víctima_Denunciado '!$L20</f>
        <v>0.36363636363636365</v>
      </c>
      <c r="F20" s="77">
        <f>'Relación Víctima_Denunciado '!F20/'Relación Víctima_Denunciado '!$L20</f>
        <v>0.63636363636363635</v>
      </c>
      <c r="G20" s="77" t="str">
        <f>IF('Relación Víctima_Denunciado '!H20=0,"-",'Relación Víctima_Denunciado '!H20/'Relación Víctima_Denunciado '!$L20)</f>
        <v>-</v>
      </c>
      <c r="H20" s="77" t="str">
        <f>IF('Relación Víctima_Denunciado '!I20=0,"-",'Relación Víctima_Denunciado '!I20/'Relación Víctima_Denunciado '!$L20)</f>
        <v>-</v>
      </c>
      <c r="I20" s="77" t="str">
        <f>IF('Relación Víctima_Denunciado '!J20=0,"-",'Relación Víctima_Denunciado '!J20/'Relación Víctima_Denunciado '!$L20)</f>
        <v>-</v>
      </c>
      <c r="J20" s="77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4" t="s">
        <v>208</v>
      </c>
      <c r="C21" s="77">
        <f>'Relación Víctima_Denunciado '!C21/'Relación Víctima_Denunciado '!$L21</f>
        <v>0.15972222222222221</v>
      </c>
      <c r="D21" s="77">
        <f>'Relación Víctima_Denunciado '!D21/'Relación Víctima_Denunciado '!$L21</f>
        <v>0.125</v>
      </c>
      <c r="E21" s="77">
        <f>'Relación Víctima_Denunciado '!E21/'Relación Víctima_Denunciado '!$L21</f>
        <v>0.35416666666666669</v>
      </c>
      <c r="F21" s="77">
        <f>'Relación Víctima_Denunciado '!F21/'Relación Víctima_Denunciado '!$L21</f>
        <v>0.3611111111111111</v>
      </c>
      <c r="G21" s="77" t="str">
        <f>IF('Relación Víctima_Denunciado '!H21=0,"-",'Relación Víctima_Denunciado '!H21/'Relación Víctima_Denunciado '!$L21)</f>
        <v>-</v>
      </c>
      <c r="H21" s="77" t="str">
        <f>IF('Relación Víctima_Denunciado '!I21=0,"-",'Relación Víctima_Denunciado '!I21/'Relación Víctima_Denunciado '!$L21)</f>
        <v>-</v>
      </c>
      <c r="I21" s="77" t="str">
        <f>IF('Relación Víctima_Denunciado '!J21=0,"-",'Relación Víctima_Denunciado '!J21/'Relación Víctima_Denunciado '!$L21)</f>
        <v>-</v>
      </c>
      <c r="J21" s="77" t="str">
        <f>IF('Relación Víctima_Denunciado '!K21=0,"-",'Relación Víctima_Denunciado '!K21/'Relación Víctima_Denunciado '!$L21)</f>
        <v>-</v>
      </c>
    </row>
    <row r="22" spans="2:10" ht="20.100000000000001" customHeight="1" thickBot="1" x14ac:dyDescent="0.25">
      <c r="B22" s="4" t="s">
        <v>209</v>
      </c>
      <c r="C22" s="77">
        <f>'Relación Víctima_Denunciado '!C22/'Relación Víctima_Denunciado '!$L22</f>
        <v>0.15131578947368421</v>
      </c>
      <c r="D22" s="77">
        <f>'Relación Víctima_Denunciado '!D22/'Relación Víctima_Denunciado '!$L22</f>
        <v>0.13815789473684212</v>
      </c>
      <c r="E22" s="77">
        <f>'Relación Víctima_Denunciado '!E22/'Relación Víctima_Denunciado '!$L22</f>
        <v>0.30263157894736842</v>
      </c>
      <c r="F22" s="77">
        <f>'Relación Víctima_Denunciado '!F22/'Relación Víctima_Denunciado '!$L22</f>
        <v>0.34868421052631576</v>
      </c>
      <c r="G22" s="77">
        <f>IF('Relación Víctima_Denunciado '!H22=0,"-",'Relación Víctima_Denunciado '!H22/'Relación Víctima_Denunciado '!$L22)</f>
        <v>1.9736842105263157E-2</v>
      </c>
      <c r="H22" s="77" t="str">
        <f>IF('Relación Víctima_Denunciado '!I22=0,"-",'Relación Víctima_Denunciado '!I22/'Relación Víctima_Denunciado '!$L22)</f>
        <v>-</v>
      </c>
      <c r="I22" s="77">
        <f>IF('Relación Víctima_Denunciado '!J22=0,"-",'Relación Víctima_Denunciado '!J22/'Relación Víctima_Denunciado '!$L22)</f>
        <v>6.5789473684210523E-3</v>
      </c>
      <c r="J22" s="77">
        <f>IF('Relación Víctima_Denunciado '!K22=0,"-",'Relación Víctima_Denunciado '!K22/'Relación Víctima_Denunciado '!$L22)</f>
        <v>3.2894736842105261E-2</v>
      </c>
    </row>
    <row r="23" spans="2:10" ht="20.100000000000001" customHeight="1" thickBot="1" x14ac:dyDescent="0.25">
      <c r="B23" s="4" t="s">
        <v>210</v>
      </c>
      <c r="C23" s="77">
        <f>'Relación Víctima_Denunciado '!C23/'Relación Víctima_Denunciado '!$L23</f>
        <v>0.18930041152263374</v>
      </c>
      <c r="D23" s="77">
        <f>'Relación Víctima_Denunciado '!D23/'Relación Víctima_Denunciado '!$L23</f>
        <v>0.102880658436214</v>
      </c>
      <c r="E23" s="77">
        <f>'Relación Víctima_Denunciado '!E23/'Relación Víctima_Denunciado '!$L23</f>
        <v>0.23868312757201646</v>
      </c>
      <c r="F23" s="77">
        <f>'Relación Víctima_Denunciado '!F23/'Relación Víctima_Denunciado '!$L23</f>
        <v>0.45267489711934156</v>
      </c>
      <c r="G23" s="77" t="str">
        <f>IF('Relación Víctima_Denunciado '!H23=0,"-",'Relación Víctima_Denunciado '!H23/'Relación Víctima_Denunciado '!$L23)</f>
        <v>-</v>
      </c>
      <c r="H23" s="77" t="str">
        <f>IF('Relación Víctima_Denunciado '!I23=0,"-",'Relación Víctima_Denunciado '!I23/'Relación Víctima_Denunciado '!$L23)</f>
        <v>-</v>
      </c>
      <c r="I23" s="77" t="str">
        <f>IF('Relación Víctima_Denunciado '!J23=0,"-",'Relación Víctima_Denunciado '!J23/'Relación Víctima_Denunciado '!$L23)</f>
        <v>-</v>
      </c>
      <c r="J23" s="77">
        <f>IF('Relación Víctima_Denunciado '!K23=0,"-",'Relación Víctima_Denunciado '!K23/'Relación Víctima_Denunciado '!$L23)</f>
        <v>1.646090534979424E-2</v>
      </c>
    </row>
    <row r="24" spans="2:10" ht="20.100000000000001" customHeight="1" thickBot="1" x14ac:dyDescent="0.25">
      <c r="B24" s="4" t="s">
        <v>211</v>
      </c>
      <c r="C24" s="77">
        <f>'Relación Víctima_Denunciado '!C24/'Relación Víctima_Denunciado '!$L24</f>
        <v>0.13333333333333333</v>
      </c>
      <c r="D24" s="77">
        <f>'Relación Víctima_Denunciado '!D24/'Relación Víctima_Denunciado '!$L24</f>
        <v>4.4444444444444446E-2</v>
      </c>
      <c r="E24" s="77">
        <f>'Relación Víctima_Denunciado '!E24/'Relación Víctima_Denunciado '!$L24</f>
        <v>0.32592592592592595</v>
      </c>
      <c r="F24" s="77">
        <f>'Relación Víctima_Denunciado '!F24/'Relación Víctima_Denunciado '!$L24</f>
        <v>0.48888888888888887</v>
      </c>
      <c r="G24" s="77" t="str">
        <f>IF('Relación Víctima_Denunciado '!H24=0,"-",'Relación Víctima_Denunciado '!H24/'Relación Víctima_Denunciado '!$L24)</f>
        <v>-</v>
      </c>
      <c r="H24" s="77">
        <f>IF('Relación Víctima_Denunciado '!I24=0,"-",'Relación Víctima_Denunciado '!I24/'Relación Víctima_Denunciado '!$L24)</f>
        <v>3.7037037037037038E-3</v>
      </c>
      <c r="I24" s="77">
        <f>IF('Relación Víctima_Denunciado '!J24=0,"-",'Relación Víctima_Denunciado '!J24/'Relación Víctima_Denunciado '!$L24)</f>
        <v>3.7037037037037038E-3</v>
      </c>
      <c r="J24" s="77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212</v>
      </c>
      <c r="C25" s="77">
        <f>'Relación Víctima_Denunciado '!C25/'Relación Víctima_Denunciado '!$L25</f>
        <v>9.6446700507614211E-2</v>
      </c>
      <c r="D25" s="77">
        <f>'Relación Víctima_Denunciado '!D25/'Relación Víctima_Denunciado '!$L25</f>
        <v>8.6294416243654817E-2</v>
      </c>
      <c r="E25" s="77">
        <f>'Relación Víctima_Denunciado '!E25/'Relación Víctima_Denunciado '!$L25</f>
        <v>0.27918781725888325</v>
      </c>
      <c r="F25" s="77">
        <f>'Relación Víctima_Denunciado '!F25/'Relación Víctima_Denunciado '!$L25</f>
        <v>0.53807106598984766</v>
      </c>
      <c r="G25" s="77" t="str">
        <f>IF('Relación Víctima_Denunciado '!H25=0,"-",'Relación Víctima_Denunciado '!H25/'Relación Víctima_Denunciado '!$L25)</f>
        <v>-</v>
      </c>
      <c r="H25" s="77" t="str">
        <f>IF('Relación Víctima_Denunciado '!I25=0,"-",'Relación Víctima_Denunciado '!I25/'Relación Víctima_Denunciado '!$L25)</f>
        <v>-</v>
      </c>
      <c r="I25" s="77" t="str">
        <f>IF('Relación Víctima_Denunciado '!J25=0,"-",'Relación Víctima_Denunciado '!J25/'Relación Víctima_Denunciado '!$L25)</f>
        <v>-</v>
      </c>
      <c r="J25" s="77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213</v>
      </c>
      <c r="C26" s="77">
        <f>'Relación Víctima_Denunciado '!C26/'Relación Víctima_Denunciado '!$L26</f>
        <v>0.17346938775510204</v>
      </c>
      <c r="D26" s="77">
        <f>'Relación Víctima_Denunciado '!D26/'Relación Víctima_Denunciado '!$L26</f>
        <v>0.11224489795918367</v>
      </c>
      <c r="E26" s="77">
        <f>'Relación Víctima_Denunciado '!E26/'Relación Víctima_Denunciado '!$L26</f>
        <v>0.18367346938775511</v>
      </c>
      <c r="F26" s="77">
        <f>'Relación Víctima_Denunciado '!F26/'Relación Víctima_Denunciado '!$L26</f>
        <v>0.53061224489795922</v>
      </c>
      <c r="G26" s="77" t="str">
        <f>IF('Relación Víctima_Denunciado '!H26=0,"-",'Relación Víctima_Denunciado '!H26/'Relación Víctima_Denunciado '!$L26)</f>
        <v>-</v>
      </c>
      <c r="H26" s="77" t="str">
        <f>IF('Relación Víctima_Denunciado '!I26=0,"-",'Relación Víctima_Denunciado '!I26/'Relación Víctima_Denunciado '!$L26)</f>
        <v>-</v>
      </c>
      <c r="I26" s="77" t="str">
        <f>IF('Relación Víctima_Denunciado '!J26=0,"-",'Relación Víctima_Denunciado '!J26/'Relación Víctima_Denunciado '!$L26)</f>
        <v>-</v>
      </c>
      <c r="J26" s="77" t="str">
        <f>IF('Relación Víctima_Denunciado '!K26=0,"-",'Relación Víctima_Denunciado '!K26/'Relación Víctima_Denunciado '!$L26)</f>
        <v>-</v>
      </c>
    </row>
    <row r="27" spans="2:10" ht="20.100000000000001" customHeight="1" thickBot="1" x14ac:dyDescent="0.25">
      <c r="B27" s="6" t="s">
        <v>214</v>
      </c>
      <c r="C27" s="77">
        <f>'Relación Víctima_Denunciado '!C27/'Relación Víctima_Denunciado '!$L27</f>
        <v>0.24242424242424243</v>
      </c>
      <c r="D27" s="77">
        <f>'Relación Víctima_Denunciado '!D27/'Relación Víctima_Denunciado '!$L27</f>
        <v>3.0303030303030304E-2</v>
      </c>
      <c r="E27" s="77">
        <f>'Relación Víctima_Denunciado '!E27/'Relación Víctima_Denunciado '!$L27</f>
        <v>0.51515151515151514</v>
      </c>
      <c r="F27" s="77">
        <f>'Relación Víctima_Denunciado '!F27/'Relación Víctima_Denunciado '!$L27</f>
        <v>0.21212121212121213</v>
      </c>
      <c r="G27" s="77" t="str">
        <f>IF('Relación Víctima_Denunciado '!H27=0,"-",'Relación Víctima_Denunciado '!H27/'Relación Víctima_Denunciado '!$L27)</f>
        <v>-</v>
      </c>
      <c r="H27" s="77" t="str">
        <f>IF('Relación Víctima_Denunciado '!I27=0,"-",'Relación Víctima_Denunciado '!I27/'Relación Víctima_Denunciado '!$L27)</f>
        <v>-</v>
      </c>
      <c r="I27" s="77" t="str">
        <f>IF('Relación Víctima_Denunciado '!J27=0,"-",'Relación Víctima_Denunciado '!J27/'Relación Víctima_Denunciado '!$L27)</f>
        <v>-</v>
      </c>
      <c r="J27" s="77" t="str">
        <f>IF('Relación Víctima_Denunciado '!K27=0,"-",'Relación Víctima_Denunciado '!K27/'Relación Víctima_Denunciado '!$L27)</f>
        <v>-</v>
      </c>
    </row>
    <row r="28" spans="2:10" ht="20.100000000000001" customHeight="1" thickBot="1" x14ac:dyDescent="0.25">
      <c r="B28" s="4" t="s">
        <v>215</v>
      </c>
      <c r="C28" s="77">
        <f>'Relación Víctima_Denunciado '!C28/'Relación Víctima_Denunciado '!$L28</f>
        <v>0.13043478260869565</v>
      </c>
      <c r="D28" s="77">
        <f>'Relación Víctima_Denunciado '!D28/'Relación Víctima_Denunciado '!$L28</f>
        <v>0.2318840579710145</v>
      </c>
      <c r="E28" s="77">
        <f>'Relación Víctima_Denunciado '!E28/'Relación Víctima_Denunciado '!$L28</f>
        <v>0.28985507246376813</v>
      </c>
      <c r="F28" s="77">
        <f>'Relación Víctima_Denunciado '!F28/'Relación Víctima_Denunciado '!$L28</f>
        <v>0.34782608695652173</v>
      </c>
      <c r="G28" s="77" t="str">
        <f>IF('Relación Víctima_Denunciado '!H28=0,"-",'Relación Víctima_Denunciado '!H28/'Relación Víctima_Denunciado '!$L28)</f>
        <v>-</v>
      </c>
      <c r="H28" s="77" t="str">
        <f>IF('Relación Víctima_Denunciado '!I28=0,"-",'Relación Víctima_Denunciado '!I28/'Relación Víctima_Denunciado '!$L28)</f>
        <v>-</v>
      </c>
      <c r="I28" s="77" t="str">
        <f>IF('Relación Víctima_Denunciado '!J28=0,"-",'Relación Víctima_Denunciado '!J28/'Relación Víctima_Denunciado '!$L28)</f>
        <v>-</v>
      </c>
      <c r="J28" s="77" t="str">
        <f>IF('Relación Víctima_Denunciado '!K28=0,"-",'Relación Víctima_Denunciado '!K28/'Relación Víctima_Denunciado '!$L28)</f>
        <v>-</v>
      </c>
    </row>
    <row r="29" spans="2:10" ht="20.100000000000001" customHeight="1" thickBot="1" x14ac:dyDescent="0.25">
      <c r="B29" s="4" t="s">
        <v>216</v>
      </c>
      <c r="C29" s="77">
        <f>'Relación Víctima_Denunciado '!C29/'Relación Víctima_Denunciado '!$L29</f>
        <v>0.13846153846153847</v>
      </c>
      <c r="D29" s="77">
        <f>'Relación Víctima_Denunciado '!D29/'Relación Víctima_Denunciado '!$L29</f>
        <v>6.1538461538461542E-2</v>
      </c>
      <c r="E29" s="77">
        <f>'Relación Víctima_Denunciado '!E29/'Relación Víctima_Denunciado '!$L29</f>
        <v>0.50769230769230766</v>
      </c>
      <c r="F29" s="77">
        <f>'Relación Víctima_Denunciado '!F29/'Relación Víctima_Denunciado '!$L29</f>
        <v>0.26153846153846155</v>
      </c>
      <c r="G29" s="77" t="str">
        <f>IF('Relación Víctima_Denunciado '!H29=0,"-",'Relación Víctima_Denunciado '!H29/'Relación Víctima_Denunciado '!$L29)</f>
        <v>-</v>
      </c>
      <c r="H29" s="77" t="str">
        <f>IF('Relación Víctima_Denunciado '!I29=0,"-",'Relación Víctima_Denunciado '!I29/'Relación Víctima_Denunciado '!$L29)</f>
        <v>-</v>
      </c>
      <c r="I29" s="77">
        <f>IF('Relación Víctima_Denunciado '!J29=0,"-",'Relación Víctima_Denunciado '!J29/'Relación Víctima_Denunciado '!$L29)</f>
        <v>3.0769230769230771E-2</v>
      </c>
      <c r="J29" s="77" t="str">
        <f>IF('Relación Víctima_Denunciado '!K29=0,"-",'Relación Víctima_Denunciado '!K29/'Relación Víctima_Denunciado '!$L29)</f>
        <v>-</v>
      </c>
    </row>
    <row r="30" spans="2:10" ht="20.100000000000001" customHeight="1" thickBot="1" x14ac:dyDescent="0.25">
      <c r="B30" s="4" t="s">
        <v>217</v>
      </c>
      <c r="C30" s="77">
        <f>'Relación Víctima_Denunciado '!C30/'Relación Víctima_Denunciado '!$L30</f>
        <v>0.22580645161290322</v>
      </c>
      <c r="D30" s="77">
        <f>'Relación Víctima_Denunciado '!D30/'Relación Víctima_Denunciado '!$L30</f>
        <v>9.6774193548387094E-2</v>
      </c>
      <c r="E30" s="77">
        <f>'Relación Víctima_Denunciado '!E30/'Relación Víctima_Denunciado '!$L30</f>
        <v>0.41935483870967744</v>
      </c>
      <c r="F30" s="77">
        <f>'Relación Víctima_Denunciado '!F30/'Relación Víctima_Denunciado '!$L30</f>
        <v>0.25806451612903225</v>
      </c>
      <c r="G30" s="77" t="str">
        <f>IF('Relación Víctima_Denunciado '!H30=0,"-",'Relación Víctima_Denunciado '!H30/'Relación Víctima_Denunciado '!$L30)</f>
        <v>-</v>
      </c>
      <c r="H30" s="77" t="str">
        <f>IF('Relación Víctima_Denunciado '!I30=0,"-",'Relación Víctima_Denunciado '!I30/'Relación Víctima_Denunciado '!$L30)</f>
        <v>-</v>
      </c>
      <c r="I30" s="77" t="str">
        <f>IF('Relación Víctima_Denunciado '!J30=0,"-",'Relación Víctima_Denunciado '!J30/'Relación Víctima_Denunciado '!$L30)</f>
        <v>-</v>
      </c>
      <c r="J30" s="77" t="str">
        <f>IF('Relación Víctima_Denunciado '!K30=0,"-",'Relación Víctima_Denunciado '!K30/'Relación Víctima_Denunciado '!$L30)</f>
        <v>-</v>
      </c>
    </row>
    <row r="31" spans="2:10" ht="20.100000000000001" customHeight="1" thickBot="1" x14ac:dyDescent="0.25">
      <c r="B31" s="4" t="s">
        <v>218</v>
      </c>
      <c r="C31" s="77">
        <f>'Relación Víctima_Denunciado '!C31/'Relación Víctima_Denunciado '!$L31</f>
        <v>0.18181818181818182</v>
      </c>
      <c r="D31" s="77">
        <f>'Relación Víctima_Denunciado '!D31/'Relación Víctima_Denunciado '!$L31</f>
        <v>0</v>
      </c>
      <c r="E31" s="77">
        <f>'Relación Víctima_Denunciado '!E31/'Relación Víctima_Denunciado '!$L31</f>
        <v>0.18181818181818182</v>
      </c>
      <c r="F31" s="77">
        <f>'Relación Víctima_Denunciado '!F31/'Relación Víctima_Denunciado '!$L31</f>
        <v>0.63636363636363635</v>
      </c>
      <c r="G31" s="77" t="str">
        <f>IF('Relación Víctima_Denunciado '!H31=0,"-",'Relación Víctima_Denunciado '!H31/'Relación Víctima_Denunciado '!$L31)</f>
        <v>-</v>
      </c>
      <c r="H31" s="77" t="str">
        <f>IF('Relación Víctima_Denunciado '!I31=0,"-",'Relación Víctima_Denunciado '!I31/'Relación Víctima_Denunciado '!$L31)</f>
        <v>-</v>
      </c>
      <c r="I31" s="77" t="str">
        <f>IF('Relación Víctima_Denunciado '!J31=0,"-",'Relación Víctima_Denunciado '!J31/'Relación Víctima_Denunciado '!$L31)</f>
        <v>-</v>
      </c>
      <c r="J31" s="77" t="str">
        <f>IF('Relación Víctima_Denunciado '!K31=0,"-",'Relación Víctima_Denunciado '!K31/'Relación Víctima_Denunciado '!$L31)</f>
        <v>-</v>
      </c>
    </row>
    <row r="32" spans="2:10" ht="20.100000000000001" customHeight="1" thickBot="1" x14ac:dyDescent="0.25">
      <c r="B32" s="4" t="s">
        <v>219</v>
      </c>
      <c r="C32" s="77">
        <f>'Relación Víctima_Denunciado '!C32/'Relación Víctima_Denunciado '!$L32</f>
        <v>0.25</v>
      </c>
      <c r="D32" s="77">
        <f>'Relación Víctima_Denunciado '!D32/'Relación Víctima_Denunciado '!$L32</f>
        <v>0</v>
      </c>
      <c r="E32" s="77">
        <f>'Relación Víctima_Denunciado '!E32/'Relación Víctima_Denunciado '!$L32</f>
        <v>0.1875</v>
      </c>
      <c r="F32" s="77">
        <f>'Relación Víctima_Denunciado '!F32/'Relación Víctima_Denunciado '!$L32</f>
        <v>0.5625</v>
      </c>
      <c r="G32" s="77" t="str">
        <f>IF('Relación Víctima_Denunciado '!H32=0,"-",'Relación Víctima_Denunciado '!H32/'Relación Víctima_Denunciado '!$L32)</f>
        <v>-</v>
      </c>
      <c r="H32" s="77" t="str">
        <f>IF('Relación Víctima_Denunciado '!I32=0,"-",'Relación Víctima_Denunciado '!I32/'Relación Víctima_Denunciado '!$L32)</f>
        <v>-</v>
      </c>
      <c r="I32" s="77" t="str">
        <f>IF('Relación Víctima_Denunciado '!J32=0,"-",'Relación Víctima_Denunciado '!J32/'Relación Víctima_Denunciado '!$L32)</f>
        <v>-</v>
      </c>
      <c r="J32" s="77" t="str">
        <f>IF('Relación Víctima_Denunciado '!K32=0,"-",'Relación Víctima_Denunciado '!K32/'Relación Víctima_Denunciado '!$L32)</f>
        <v>-</v>
      </c>
    </row>
    <row r="33" spans="2:10" ht="20.100000000000001" customHeight="1" thickBot="1" x14ac:dyDescent="0.25">
      <c r="B33" s="4" t="s">
        <v>220</v>
      </c>
      <c r="C33" s="77">
        <f>'Relación Víctima_Denunciado '!C33/'Relación Víctima_Denunciado '!$L33</f>
        <v>0.25</v>
      </c>
      <c r="D33" s="77">
        <f>'Relación Víctima_Denunciado '!D33/'Relación Víctima_Denunciado '!$L33</f>
        <v>0.05</v>
      </c>
      <c r="E33" s="77">
        <f>'Relación Víctima_Denunciado '!E33/'Relación Víctima_Denunciado '!$L33</f>
        <v>0.4</v>
      </c>
      <c r="F33" s="77">
        <f>'Relación Víctima_Denunciado '!F33/'Relación Víctima_Denunciado '!$L33</f>
        <v>0.3</v>
      </c>
      <c r="G33" s="77" t="str">
        <f>IF('Relación Víctima_Denunciado '!H33=0,"-",'Relación Víctima_Denunciado '!H33/'Relación Víctima_Denunciado '!$L33)</f>
        <v>-</v>
      </c>
      <c r="H33" s="77" t="str">
        <f>IF('Relación Víctima_Denunciado '!I33=0,"-",'Relación Víctima_Denunciado '!I33/'Relación Víctima_Denunciado '!$L33)</f>
        <v>-</v>
      </c>
      <c r="I33" s="77" t="str">
        <f>IF('Relación Víctima_Denunciado '!J33=0,"-",'Relación Víctima_Denunciado '!J33/'Relación Víctima_Denunciado '!$L33)</f>
        <v>-</v>
      </c>
      <c r="J33" s="77" t="str">
        <f>IF('Relación Víctima_Denunciado '!K33=0,"-",'Relación Víctima_Denunciado '!K33/'Relación Víctima_Denunciado '!$L33)</f>
        <v>-</v>
      </c>
    </row>
    <row r="34" spans="2:10" ht="20.100000000000001" customHeight="1" thickBot="1" x14ac:dyDescent="0.25">
      <c r="B34" s="4" t="s">
        <v>221</v>
      </c>
      <c r="C34" s="77">
        <f>'Relación Víctima_Denunciado '!C34/'Relación Víctima_Denunciado '!$L34</f>
        <v>0.1368421052631579</v>
      </c>
      <c r="D34" s="77">
        <f>'Relación Víctima_Denunciado '!D34/'Relación Víctima_Denunciado '!$L34</f>
        <v>0.18947368421052632</v>
      </c>
      <c r="E34" s="77">
        <f>'Relación Víctima_Denunciado '!E34/'Relación Víctima_Denunciado '!$L34</f>
        <v>0.24210526315789474</v>
      </c>
      <c r="F34" s="77">
        <f>'Relación Víctima_Denunciado '!F34/'Relación Víctima_Denunciado '!$L34</f>
        <v>0.43157894736842106</v>
      </c>
      <c r="G34" s="77" t="str">
        <f>IF('Relación Víctima_Denunciado '!H34=0,"-",'Relación Víctima_Denunciado '!H34/'Relación Víctima_Denunciado '!$L34)</f>
        <v>-</v>
      </c>
      <c r="H34" s="77" t="str">
        <f>IF('Relación Víctima_Denunciado '!I34=0,"-",'Relación Víctima_Denunciado '!I34/'Relación Víctima_Denunciado '!$L34)</f>
        <v>-</v>
      </c>
      <c r="I34" s="77" t="str">
        <f>IF('Relación Víctima_Denunciado '!J34=0,"-",'Relación Víctima_Denunciado '!J34/'Relación Víctima_Denunciado '!$L34)</f>
        <v>-</v>
      </c>
      <c r="J34" s="77" t="str">
        <f>IF('Relación Víctima_Denunciado '!K34=0,"-",'Relación Víctima_Denunciado '!K34/'Relación Víctima_Denunciado '!$L34)</f>
        <v>-</v>
      </c>
    </row>
    <row r="35" spans="2:10" ht="20.100000000000001" customHeight="1" thickBot="1" x14ac:dyDescent="0.25">
      <c r="B35" s="4" t="s">
        <v>222</v>
      </c>
      <c r="C35" s="77">
        <f>'Relación Víctima_Denunciado '!C35/'Relación Víctima_Denunciado '!$L35</f>
        <v>0.28000000000000003</v>
      </c>
      <c r="D35" s="77">
        <f>'Relación Víctima_Denunciado '!D35/'Relación Víctima_Denunciado '!$L35</f>
        <v>0.16</v>
      </c>
      <c r="E35" s="77">
        <f>'Relación Víctima_Denunciado '!E35/'Relación Víctima_Denunciado '!$L35</f>
        <v>0.4</v>
      </c>
      <c r="F35" s="77">
        <f>'Relación Víctima_Denunciado '!F35/'Relación Víctima_Denunciado '!$L35</f>
        <v>0.16</v>
      </c>
      <c r="G35" s="77" t="str">
        <f>IF('Relación Víctima_Denunciado '!H35=0,"-",'Relación Víctima_Denunciado '!H35/'Relación Víctima_Denunciado '!$L35)</f>
        <v>-</v>
      </c>
      <c r="H35" s="77" t="str">
        <f>IF('Relación Víctima_Denunciado '!I35=0,"-",'Relación Víctima_Denunciado '!I35/'Relación Víctima_Denunciado '!$L35)</f>
        <v>-</v>
      </c>
      <c r="I35" s="77" t="str">
        <f>IF('Relación Víctima_Denunciado '!J35=0,"-",'Relación Víctima_Denunciado '!J35/'Relación Víctima_Denunciado '!$L35)</f>
        <v>-</v>
      </c>
      <c r="J35" s="77" t="str">
        <f>IF('Relación Víctima_Denunciado '!K35=0,"-",'Relación Víctima_Denunciado '!K35/'Relación Víctima_Denunciado '!$L35)</f>
        <v>-</v>
      </c>
    </row>
    <row r="36" spans="2:10" ht="20.100000000000001" customHeight="1" thickBot="1" x14ac:dyDescent="0.25">
      <c r="B36" s="4" t="s">
        <v>223</v>
      </c>
      <c r="C36" s="77">
        <f>'Relación Víctima_Denunciado '!C36/'Relación Víctima_Denunciado '!$L36</f>
        <v>0.20930232558139536</v>
      </c>
      <c r="D36" s="77">
        <f>'Relación Víctima_Denunciado '!D36/'Relación Víctima_Denunciado '!$L36</f>
        <v>8.1395348837209308E-2</v>
      </c>
      <c r="E36" s="77">
        <f>'Relación Víctima_Denunciado '!E36/'Relación Víctima_Denunciado '!$L36</f>
        <v>0.29069767441860467</v>
      </c>
      <c r="F36" s="77">
        <f>'Relación Víctima_Denunciado '!F36/'Relación Víctima_Denunciado '!$L36</f>
        <v>0.41860465116279072</v>
      </c>
      <c r="G36" s="77" t="str">
        <f>IF('Relación Víctima_Denunciado '!H36=0,"-",'Relación Víctima_Denunciado '!H36/'Relación Víctima_Denunciado '!$L36)</f>
        <v>-</v>
      </c>
      <c r="H36" s="77" t="str">
        <f>IF('Relación Víctima_Denunciado '!I36=0,"-",'Relación Víctima_Denunciado '!I36/'Relación Víctima_Denunciado '!$L36)</f>
        <v>-</v>
      </c>
      <c r="I36" s="77" t="str">
        <f>IF('Relación Víctima_Denunciado '!J36=0,"-",'Relación Víctima_Denunciado '!J36/'Relación Víctima_Denunciado '!$L36)</f>
        <v>-</v>
      </c>
      <c r="J36" s="77" t="str">
        <f>IF('Relación Víctima_Denunciado '!K36=0,"-",'Relación Víctima_Denunciado '!K36/'Relación Víctima_Denunciado '!$L36)</f>
        <v>-</v>
      </c>
    </row>
    <row r="37" spans="2:10" ht="20.100000000000001" customHeight="1" thickBot="1" x14ac:dyDescent="0.25">
      <c r="B37" s="4" t="s">
        <v>224</v>
      </c>
      <c r="C37" s="77">
        <f>'Relación Víctima_Denunciado '!C37/'Relación Víctima_Denunciado '!$L37</f>
        <v>0.23958333333333334</v>
      </c>
      <c r="D37" s="77">
        <f>'Relación Víctima_Denunciado '!D37/'Relación Víctima_Denunciado '!$L37</f>
        <v>4.1666666666666664E-2</v>
      </c>
      <c r="E37" s="77">
        <f>'Relación Víctima_Denunciado '!E37/'Relación Víctima_Denunciado '!$L37</f>
        <v>0.33333333333333331</v>
      </c>
      <c r="F37" s="77">
        <f>'Relación Víctima_Denunciado '!F37/'Relación Víctima_Denunciado '!$L37</f>
        <v>0.38541666666666669</v>
      </c>
      <c r="G37" s="77" t="str">
        <f>IF('Relación Víctima_Denunciado '!H37=0,"-",'Relación Víctima_Denunciado '!H37/'Relación Víctima_Denunciado '!$L37)</f>
        <v>-</v>
      </c>
      <c r="H37" s="77" t="str">
        <f>IF('Relación Víctima_Denunciado '!I37=0,"-",'Relación Víctima_Denunciado '!I37/'Relación Víctima_Denunciado '!$L37)</f>
        <v>-</v>
      </c>
      <c r="I37" s="77" t="str">
        <f>IF('Relación Víctima_Denunciado '!J37=0,"-",'Relación Víctima_Denunciado '!J37/'Relación Víctima_Denunciado '!$L37)</f>
        <v>-</v>
      </c>
      <c r="J37" s="77" t="str">
        <f>IF('Relación Víctima_Denunciado '!K37=0,"-",'Relación Víctima_Denunciado '!K37/'Relación Víctima_Denunciado '!$L37)</f>
        <v>-</v>
      </c>
    </row>
    <row r="38" spans="2:10" ht="20.100000000000001" customHeight="1" thickBot="1" x14ac:dyDescent="0.25">
      <c r="B38" s="4" t="s">
        <v>225</v>
      </c>
      <c r="C38" s="77">
        <f>'Relación Víctima_Denunciado '!C38/'Relación Víctima_Denunciado '!$L38</f>
        <v>0.30303030303030304</v>
      </c>
      <c r="D38" s="77">
        <f>'Relación Víctima_Denunciado '!D38/'Relación Víctima_Denunciado '!$L38</f>
        <v>0.27272727272727271</v>
      </c>
      <c r="E38" s="77">
        <f>'Relación Víctima_Denunciado '!E38/'Relación Víctima_Denunciado '!$L38</f>
        <v>9.0909090909090912E-2</v>
      </c>
      <c r="F38" s="77">
        <f>'Relación Víctima_Denunciado '!F38/'Relación Víctima_Denunciado '!$L38</f>
        <v>0.33333333333333331</v>
      </c>
      <c r="G38" s="77" t="str">
        <f>IF('Relación Víctima_Denunciado '!H38=0,"-",'Relación Víctima_Denunciado '!H38/'Relación Víctima_Denunciado '!$L38)</f>
        <v>-</v>
      </c>
      <c r="H38" s="77" t="str">
        <f>IF('Relación Víctima_Denunciado '!I38=0,"-",'Relación Víctima_Denunciado '!I38/'Relación Víctima_Denunciado '!$L38)</f>
        <v>-</v>
      </c>
      <c r="I38" s="77" t="str">
        <f>IF('Relación Víctima_Denunciado '!J38=0,"-",'Relación Víctima_Denunciado '!J38/'Relación Víctima_Denunciado '!$L38)</f>
        <v>-</v>
      </c>
      <c r="J38" s="77" t="str">
        <f>IF('Relación Víctima_Denunciado '!K38=0,"-",'Relación Víctima_Denunciado '!K38/'Relación Víctima_Denunciado '!$L38)</f>
        <v>-</v>
      </c>
    </row>
    <row r="39" spans="2:10" ht="20.100000000000001" customHeight="1" thickBot="1" x14ac:dyDescent="0.25">
      <c r="B39" s="4" t="s">
        <v>226</v>
      </c>
      <c r="C39" s="77">
        <f>'Relación Víctima_Denunciado '!C39/'Relación Víctima_Denunciado '!$L39</f>
        <v>0.27083333333333331</v>
      </c>
      <c r="D39" s="77">
        <f>'Relación Víctima_Denunciado '!D39/'Relación Víctima_Denunciado '!$L39</f>
        <v>4.1666666666666664E-2</v>
      </c>
      <c r="E39" s="77">
        <f>'Relación Víctima_Denunciado '!E39/'Relación Víctima_Denunciado '!$L39</f>
        <v>0.25</v>
      </c>
      <c r="F39" s="77">
        <f>'Relación Víctima_Denunciado '!F39/'Relación Víctima_Denunciado '!$L39</f>
        <v>0.4375</v>
      </c>
      <c r="G39" s="77" t="str">
        <f>IF('Relación Víctima_Denunciado '!H39=0,"-",'Relación Víctima_Denunciado '!H39/'Relación Víctima_Denunciado '!$L39)</f>
        <v>-</v>
      </c>
      <c r="H39" s="77" t="str">
        <f>IF('Relación Víctima_Denunciado '!I39=0,"-",'Relación Víctima_Denunciado '!I39/'Relación Víctima_Denunciado '!$L39)</f>
        <v>-</v>
      </c>
      <c r="I39" s="77" t="str">
        <f>IF('Relación Víctima_Denunciado '!J39=0,"-",'Relación Víctima_Denunciado '!J39/'Relación Víctima_Denunciado '!$L39)</f>
        <v>-</v>
      </c>
      <c r="J39" s="77" t="str">
        <f>IF('Relación Víctima_Denunciado '!K39=0,"-",'Relación Víctima_Denunciado '!K39/'Relación Víctima_Denunciado '!$L39)</f>
        <v>-</v>
      </c>
    </row>
    <row r="40" spans="2:10" ht="20.100000000000001" customHeight="1" thickBot="1" x14ac:dyDescent="0.25">
      <c r="B40" s="4" t="s">
        <v>227</v>
      </c>
      <c r="C40" s="77">
        <f>'Relación Víctima_Denunciado '!C40/'Relación Víctima_Denunciado '!$L40</f>
        <v>0.19191919191919191</v>
      </c>
      <c r="D40" s="77">
        <f>'Relación Víctima_Denunciado '!D40/'Relación Víctima_Denunciado '!$L40</f>
        <v>0.19191919191919191</v>
      </c>
      <c r="E40" s="77">
        <f>'Relación Víctima_Denunciado '!E40/'Relación Víctima_Denunciado '!$L40</f>
        <v>0.27272727272727271</v>
      </c>
      <c r="F40" s="77">
        <f>'Relación Víctima_Denunciado '!F40/'Relación Víctima_Denunciado '!$L40</f>
        <v>0.34343434343434343</v>
      </c>
      <c r="G40" s="77" t="str">
        <f>IF('Relación Víctima_Denunciado '!H40=0,"-",'Relación Víctima_Denunciado '!H40/'Relación Víctima_Denunciado '!$L40)</f>
        <v>-</v>
      </c>
      <c r="H40" s="77" t="str">
        <f>IF('Relación Víctima_Denunciado '!I40=0,"-",'Relación Víctima_Denunciado '!I40/'Relación Víctima_Denunciado '!$L40)</f>
        <v>-</v>
      </c>
      <c r="I40" s="77" t="str">
        <f>IF('Relación Víctima_Denunciado '!J40=0,"-",'Relación Víctima_Denunciado '!J40/'Relación Víctima_Denunciado '!$L40)</f>
        <v>-</v>
      </c>
      <c r="J40" s="77" t="str">
        <f>IF('Relación Víctima_Denunciado '!K40=0,"-",'Relación Víctima_Denunciado '!K40/'Relación Víctima_Denunciado '!$L40)</f>
        <v>-</v>
      </c>
    </row>
    <row r="41" spans="2:10" ht="20.100000000000001" customHeight="1" thickBot="1" x14ac:dyDescent="0.25">
      <c r="B41" s="4" t="s">
        <v>228</v>
      </c>
      <c r="C41" s="77">
        <f>'Relación Víctima_Denunciado '!C41/'Relación Víctima_Denunciado '!$L41</f>
        <v>0.13109425785482123</v>
      </c>
      <c r="D41" s="77">
        <f>'Relación Víctima_Denunciado '!D41/'Relación Víctima_Denunciado '!$L41</f>
        <v>0.10075839653304441</v>
      </c>
      <c r="E41" s="77">
        <f>'Relación Víctima_Denunciado '!E41/'Relación Víctima_Denunciado '!$L41</f>
        <v>0.34019501625135429</v>
      </c>
      <c r="F41" s="77">
        <f>'Relación Víctima_Denunciado '!F41/'Relación Víctima_Denunciado '!$L41</f>
        <v>0.42578548212351031</v>
      </c>
      <c r="G41" s="77" t="str">
        <f>IF('Relación Víctima_Denunciado '!H41=0,"-",'Relación Víctima_Denunciado '!H41/'Relación Víctima_Denunciado '!$L41)</f>
        <v>-</v>
      </c>
      <c r="H41" s="77" t="str">
        <f>IF('Relación Víctima_Denunciado '!I41=0,"-",'Relación Víctima_Denunciado '!I41/'Relación Víctima_Denunciado '!$L41)</f>
        <v>-</v>
      </c>
      <c r="I41" s="77" t="str">
        <f>IF('Relación Víctima_Denunciado '!J41=0,"-",'Relación Víctima_Denunciado '!J41/'Relación Víctima_Denunciado '!$L41)</f>
        <v>-</v>
      </c>
      <c r="J41" s="77">
        <f>IF('Relación Víctima_Denunciado '!K41=0,"-",'Relación Víctima_Denunciado '!K41/'Relación Víctima_Denunciado '!$L41)</f>
        <v>2.1668472372697724E-3</v>
      </c>
    </row>
    <row r="42" spans="2:10" ht="20.100000000000001" customHeight="1" thickBot="1" x14ac:dyDescent="0.25">
      <c r="B42" s="4" t="s">
        <v>229</v>
      </c>
      <c r="C42" s="77">
        <f>'Relación Víctima_Denunciado '!C42/'Relación Víctima_Denunciado '!$L42</f>
        <v>0.24786324786324787</v>
      </c>
      <c r="D42" s="77">
        <f>'Relación Víctima_Denunciado '!D42/'Relación Víctima_Denunciado '!$L42</f>
        <v>3.4188034188034191E-2</v>
      </c>
      <c r="E42" s="77">
        <f>'Relación Víctima_Denunciado '!E42/'Relación Víctima_Denunciado '!$L42</f>
        <v>0.29059829059829062</v>
      </c>
      <c r="F42" s="77">
        <f>'Relación Víctima_Denunciado '!F42/'Relación Víctima_Denunciado '!$L42</f>
        <v>0.42735042735042733</v>
      </c>
      <c r="G42" s="77" t="str">
        <f>IF('Relación Víctima_Denunciado '!H42=0,"-",'Relación Víctima_Denunciado '!H42/'Relación Víctima_Denunciado '!$L42)</f>
        <v>-</v>
      </c>
      <c r="H42" s="77" t="str">
        <f>IF('Relación Víctima_Denunciado '!I42=0,"-",'Relación Víctima_Denunciado '!I42/'Relación Víctima_Denunciado '!$L42)</f>
        <v>-</v>
      </c>
      <c r="I42" s="77" t="str">
        <f>IF('Relación Víctima_Denunciado '!J42=0,"-",'Relación Víctima_Denunciado '!J42/'Relación Víctima_Denunciado '!$L42)</f>
        <v>-</v>
      </c>
      <c r="J42" s="77" t="str">
        <f>IF('Relación Víctima_Denunciado '!K42=0,"-",'Relación Víctima_Denunciado '!K42/'Relación Víctima_Denunciado '!$L42)</f>
        <v>-</v>
      </c>
    </row>
    <row r="43" spans="2:10" ht="20.100000000000001" customHeight="1" thickBot="1" x14ac:dyDescent="0.25">
      <c r="B43" s="4" t="s">
        <v>230</v>
      </c>
      <c r="C43" s="77">
        <f>'Relación Víctima_Denunciado '!C43/'Relación Víctima_Denunciado '!$L43</f>
        <v>0.32432432432432434</v>
      </c>
      <c r="D43" s="77">
        <f>'Relación Víctima_Denunciado '!D43/'Relación Víctima_Denunciado '!$L43</f>
        <v>0.14864864864864866</v>
      </c>
      <c r="E43" s="77">
        <f>'Relación Víctima_Denunciado '!E43/'Relación Víctima_Denunciado '!$L43</f>
        <v>0.21621621621621623</v>
      </c>
      <c r="F43" s="77">
        <f>'Relación Víctima_Denunciado '!F43/'Relación Víctima_Denunciado '!$L43</f>
        <v>0.3108108108108108</v>
      </c>
      <c r="G43" s="77" t="str">
        <f>IF('Relación Víctima_Denunciado '!H43=0,"-",'Relación Víctima_Denunciado '!H43/'Relación Víctima_Denunciado '!$L43)</f>
        <v>-</v>
      </c>
      <c r="H43" s="77" t="str">
        <f>IF('Relación Víctima_Denunciado '!I43=0,"-",'Relación Víctima_Denunciado '!I43/'Relación Víctima_Denunciado '!$L43)</f>
        <v>-</v>
      </c>
      <c r="I43" s="77" t="str">
        <f>IF('Relación Víctima_Denunciado '!J43=0,"-",'Relación Víctima_Denunciado '!J43/'Relación Víctima_Denunciado '!$L43)</f>
        <v>-</v>
      </c>
      <c r="J43" s="77" t="str">
        <f>IF('Relación Víctima_Denunciado '!K43=0,"-",'Relación Víctima_Denunciado '!K43/'Relación Víctima_Denunciado '!$L43)</f>
        <v>-</v>
      </c>
    </row>
    <row r="44" spans="2:10" ht="20.100000000000001" customHeight="1" thickBot="1" x14ac:dyDescent="0.25">
      <c r="B44" s="4" t="s">
        <v>231</v>
      </c>
      <c r="C44" s="77">
        <f>'Relación Víctima_Denunciado '!C44/'Relación Víctima_Denunciado '!$L44</f>
        <v>0.13368983957219252</v>
      </c>
      <c r="D44" s="77">
        <f>'Relación Víctima_Denunciado '!D44/'Relación Víctima_Denunciado '!$L44</f>
        <v>4.2780748663101602E-2</v>
      </c>
      <c r="E44" s="77">
        <f>'Relación Víctima_Denunciado '!E44/'Relación Víctima_Denunciado '!$L44</f>
        <v>0.39037433155080214</v>
      </c>
      <c r="F44" s="77">
        <f>'Relación Víctima_Denunciado '!F44/'Relación Víctima_Denunciado '!$L44</f>
        <v>0.43315508021390375</v>
      </c>
      <c r="G44" s="77" t="str">
        <f>IF('Relación Víctima_Denunciado '!H44=0,"-",'Relación Víctima_Denunciado '!H44/'Relación Víctima_Denunciado '!$L44)</f>
        <v>-</v>
      </c>
      <c r="H44" s="77" t="str">
        <f>IF('Relación Víctima_Denunciado '!I44=0,"-",'Relación Víctima_Denunciado '!I44/'Relación Víctima_Denunciado '!$L44)</f>
        <v>-</v>
      </c>
      <c r="I44" s="77" t="str">
        <f>IF('Relación Víctima_Denunciado '!J44=0,"-",'Relación Víctima_Denunciado '!J44/'Relación Víctima_Denunciado '!$L44)</f>
        <v>-</v>
      </c>
      <c r="J44" s="77" t="str">
        <f>IF('Relación Víctima_Denunciado '!K44=0,"-",'Relación Víctima_Denunciado '!K44/'Relación Víctima_Denunciado '!$L44)</f>
        <v>-</v>
      </c>
    </row>
    <row r="45" spans="2:10" ht="20.100000000000001" customHeight="1" thickBot="1" x14ac:dyDescent="0.25">
      <c r="B45" s="4" t="s">
        <v>232</v>
      </c>
      <c r="C45" s="77">
        <f>'Relación Víctima_Denunciado '!C45/'Relación Víctima_Denunciado '!$L45</f>
        <v>0.18679245283018867</v>
      </c>
      <c r="D45" s="77">
        <f>'Relación Víctima_Denunciado '!D45/'Relación Víctima_Denunciado '!$L45</f>
        <v>0.17547169811320754</v>
      </c>
      <c r="E45" s="77">
        <f>'Relación Víctima_Denunciado '!E45/'Relación Víctima_Denunciado '!$L45</f>
        <v>0.26981132075471698</v>
      </c>
      <c r="F45" s="77">
        <f>'Relación Víctima_Denunciado '!F45/'Relación Víctima_Denunciado '!$L45</f>
        <v>0.35094339622641507</v>
      </c>
      <c r="G45" s="77">
        <f>IF('Relación Víctima_Denunciado '!H45=0,"-",'Relación Víctima_Denunciado '!H45/'Relación Víctima_Denunciado '!$L45)</f>
        <v>1.6981132075471698E-2</v>
      </c>
      <c r="H45" s="77" t="str">
        <f>IF('Relación Víctima_Denunciado '!I45=0,"-",'Relación Víctima_Denunciado '!I45/'Relación Víctima_Denunciado '!$L45)</f>
        <v>-</v>
      </c>
      <c r="I45" s="77" t="str">
        <f>IF('Relación Víctima_Denunciado '!J45=0,"-",'Relación Víctima_Denunciado '!J45/'Relación Víctima_Denunciado '!$L45)</f>
        <v>-</v>
      </c>
      <c r="J45" s="77" t="str">
        <f>IF('Relación Víctima_Denunciado '!K45=0,"-",'Relación Víctima_Denunciado '!K45/'Relación Víctima_Denunciado '!$L45)</f>
        <v>-</v>
      </c>
    </row>
    <row r="46" spans="2:10" ht="20.100000000000001" customHeight="1" thickBot="1" x14ac:dyDescent="0.25">
      <c r="B46" s="4" t="s">
        <v>233</v>
      </c>
      <c r="C46" s="77">
        <f>'Relación Víctima_Denunciado '!C46/'Relación Víctima_Denunciado '!$L46</f>
        <v>0.1</v>
      </c>
      <c r="D46" s="77">
        <f>'Relación Víctima_Denunciado '!D46/'Relación Víctima_Denunciado '!$L46</f>
        <v>0.05</v>
      </c>
      <c r="E46" s="77">
        <f>'Relación Víctima_Denunciado '!E46/'Relación Víctima_Denunciado '!$L46</f>
        <v>0.34</v>
      </c>
      <c r="F46" s="77">
        <f>'Relación Víctima_Denunciado '!F46/'Relación Víctima_Denunciado '!$L46</f>
        <v>0.51</v>
      </c>
      <c r="G46" s="77" t="str">
        <f>IF('Relación Víctima_Denunciado '!H46=0,"-",'Relación Víctima_Denunciado '!H46/'Relación Víctima_Denunciado '!$L46)</f>
        <v>-</v>
      </c>
      <c r="H46" s="77" t="str">
        <f>IF('Relación Víctima_Denunciado '!I46=0,"-",'Relación Víctima_Denunciado '!I46/'Relación Víctima_Denunciado '!$L46)</f>
        <v>-</v>
      </c>
      <c r="I46" s="77" t="str">
        <f>IF('Relación Víctima_Denunciado '!J46=0,"-",'Relación Víctima_Denunciado '!J46/'Relación Víctima_Denunciado '!$L46)</f>
        <v>-</v>
      </c>
      <c r="J46" s="77" t="str">
        <f>IF('Relación Víctima_Denunciado '!K46=0,"-",'Relación Víctima_Denunciado '!K46/'Relación Víctima_Denunciado '!$L46)</f>
        <v>-</v>
      </c>
    </row>
    <row r="47" spans="2:10" ht="20.100000000000001" customHeight="1" thickBot="1" x14ac:dyDescent="0.25">
      <c r="B47" s="4" t="s">
        <v>234</v>
      </c>
      <c r="C47" s="77">
        <f>'Relación Víctima_Denunciado '!C47/'Relación Víctima_Denunciado '!$L47</f>
        <v>0.13258785942492013</v>
      </c>
      <c r="D47" s="77">
        <f>'Relación Víctima_Denunciado '!D47/'Relación Víctima_Denunciado '!$L47</f>
        <v>6.2300319488817889E-2</v>
      </c>
      <c r="E47" s="77">
        <f>'Relación Víctima_Denunciado '!E47/'Relación Víctima_Denunciado '!$L47</f>
        <v>0.2731629392971246</v>
      </c>
      <c r="F47" s="77">
        <f>'Relación Víctima_Denunciado '!F47/'Relación Víctima_Denunciado '!$L47</f>
        <v>0.52076677316293929</v>
      </c>
      <c r="G47" s="77">
        <f>IF('Relación Víctima_Denunciado '!H47=0,"-",'Relación Víctima_Denunciado '!H47/'Relación Víctima_Denunciado '!$L47)</f>
        <v>6.3897763578274758E-3</v>
      </c>
      <c r="H47" s="77">
        <f>IF('Relación Víctima_Denunciado '!I47=0,"-",'Relación Víctima_Denunciado '!I47/'Relación Víctima_Denunciado '!$L47)</f>
        <v>4.7923322683706068E-3</v>
      </c>
      <c r="I47" s="77" t="str">
        <f>IF('Relación Víctima_Denunciado '!J47=0,"-",'Relación Víctima_Denunciado '!J47/'Relación Víctima_Denunciado '!$L47)</f>
        <v>-</v>
      </c>
      <c r="J47" s="77" t="str">
        <f>IF('Relación Víctima_Denunciado '!K47=0,"-",'Relación Víctima_Denunciado '!K47/'Relación Víctima_Denunciado '!$L47)</f>
        <v>-</v>
      </c>
    </row>
    <row r="48" spans="2:10" ht="20.100000000000001" customHeight="1" thickBot="1" x14ac:dyDescent="0.25">
      <c r="B48" s="4" t="s">
        <v>235</v>
      </c>
      <c r="C48" s="77">
        <f>'Relación Víctima_Denunciado '!C48/'Relación Víctima_Denunciado '!$L48</f>
        <v>0.22151898734177214</v>
      </c>
      <c r="D48" s="77">
        <f>'Relación Víctima_Denunciado '!D48/'Relación Víctima_Denunciado '!$L48</f>
        <v>0.12658227848101267</v>
      </c>
      <c r="E48" s="77">
        <f>'Relación Víctima_Denunciado '!E48/'Relación Víctima_Denunciado '!$L48</f>
        <v>0.27215189873417722</v>
      </c>
      <c r="F48" s="77">
        <f>'Relación Víctima_Denunciado '!F48/'Relación Víctima_Denunciado '!$L48</f>
        <v>0.35443037974683544</v>
      </c>
      <c r="G48" s="77">
        <f>IF('Relación Víctima_Denunciado '!H48=0,"-",'Relación Víctima_Denunciado '!H48/'Relación Víctima_Denunciado '!$L48)</f>
        <v>2.5316455696202531E-2</v>
      </c>
      <c r="H48" s="77" t="str">
        <f>IF('Relación Víctima_Denunciado '!I48=0,"-",'Relación Víctima_Denunciado '!I48/'Relación Víctima_Denunciado '!$L48)</f>
        <v>-</v>
      </c>
      <c r="I48" s="77" t="str">
        <f>IF('Relación Víctima_Denunciado '!J48=0,"-",'Relación Víctima_Denunciado '!J48/'Relación Víctima_Denunciado '!$L48)</f>
        <v>-</v>
      </c>
      <c r="J48" s="77" t="str">
        <f>IF('Relación Víctima_Denunciado '!K48=0,"-",'Relación Víctima_Denunciado '!K48/'Relación Víctima_Denunciado '!$L48)</f>
        <v>-</v>
      </c>
    </row>
    <row r="49" spans="2:10" ht="20.100000000000001" customHeight="1" thickBot="1" x14ac:dyDescent="0.25">
      <c r="B49" s="4" t="s">
        <v>236</v>
      </c>
      <c r="C49" s="77">
        <f>'Relación Víctima_Denunciado '!C49/'Relación Víctima_Denunciado '!$L49</f>
        <v>0.13207547169811321</v>
      </c>
      <c r="D49" s="77">
        <f>'Relación Víctima_Denunciado '!D49/'Relación Víctima_Denunciado '!$L49</f>
        <v>9.4339622641509441E-2</v>
      </c>
      <c r="E49" s="77">
        <f>'Relación Víctima_Denunciado '!E49/'Relación Víctima_Denunciado '!$L49</f>
        <v>0.30188679245283018</v>
      </c>
      <c r="F49" s="77">
        <f>'Relación Víctima_Denunciado '!F49/'Relación Víctima_Denunciado '!$L49</f>
        <v>0.47169811320754718</v>
      </c>
      <c r="G49" s="77" t="str">
        <f>IF('Relación Víctima_Denunciado '!H49=0,"-",'Relación Víctima_Denunciado '!H49/'Relación Víctima_Denunciado '!$L49)</f>
        <v>-</v>
      </c>
      <c r="H49" s="77" t="str">
        <f>IF('Relación Víctima_Denunciado '!I49=0,"-",'Relación Víctima_Denunciado '!I49/'Relación Víctima_Denunciado '!$L49)</f>
        <v>-</v>
      </c>
      <c r="I49" s="77" t="str">
        <f>IF('Relación Víctima_Denunciado '!J49=0,"-",'Relación Víctima_Denunciado '!J49/'Relación Víctima_Denunciado '!$L49)</f>
        <v>-</v>
      </c>
      <c r="J49" s="77" t="str">
        <f>IF('Relación Víctima_Denunciado '!K49=0,"-",'Relación Víctima_Denunciado '!K49/'Relación Víctima_Denunciado '!$L49)</f>
        <v>-</v>
      </c>
    </row>
    <row r="50" spans="2:10" ht="20.100000000000001" customHeight="1" thickBot="1" x14ac:dyDescent="0.25">
      <c r="B50" s="4" t="s">
        <v>237</v>
      </c>
      <c r="C50" s="77">
        <f>'Relación Víctima_Denunciado '!C50/'Relación Víctima_Denunciado '!$L50</f>
        <v>0.1891891891891892</v>
      </c>
      <c r="D50" s="77">
        <f>'Relación Víctima_Denunciado '!D50/'Relación Víctima_Denunciado '!$L50</f>
        <v>5.019305019305019E-2</v>
      </c>
      <c r="E50" s="77">
        <f>'Relación Víctima_Denunciado '!E50/'Relación Víctima_Denunciado '!$L50</f>
        <v>0.3359073359073359</v>
      </c>
      <c r="F50" s="77">
        <f>'Relación Víctima_Denunciado '!F50/'Relación Víctima_Denunciado '!$L50</f>
        <v>0.40154440154440152</v>
      </c>
      <c r="G50" s="77">
        <f>IF('Relación Víctima_Denunciado '!H50=0,"-",'Relación Víctima_Denunciado '!H50/'Relación Víctima_Denunciado '!$L50)</f>
        <v>1.9305019305019305E-2</v>
      </c>
      <c r="H50" s="77">
        <f>IF('Relación Víctima_Denunciado '!I50=0,"-",'Relación Víctima_Denunciado '!I50/'Relación Víctima_Denunciado '!$L50)</f>
        <v>3.8610038610038611E-3</v>
      </c>
      <c r="I50" s="77" t="str">
        <f>IF('Relación Víctima_Denunciado '!J50=0,"-",'Relación Víctima_Denunciado '!J50/'Relación Víctima_Denunciado '!$L50)</f>
        <v>-</v>
      </c>
      <c r="J50" s="77" t="str">
        <f>IF('Relación Víctima_Denunciado '!K50=0,"-",'Relación Víctima_Denunciado '!K50/'Relación Víctima_Denunciado '!$L50)</f>
        <v>-</v>
      </c>
    </row>
    <row r="51" spans="2:10" ht="20.100000000000001" customHeight="1" thickBot="1" x14ac:dyDescent="0.25">
      <c r="B51" s="4" t="s">
        <v>238</v>
      </c>
      <c r="C51" s="77">
        <f>'Relación Víctima_Denunciado '!C51/'Relación Víctima_Denunciado '!$L51</f>
        <v>0.20754716981132076</v>
      </c>
      <c r="D51" s="77">
        <f>'Relación Víctima_Denunciado '!D51/'Relación Víctima_Denunciado '!$L51</f>
        <v>7.5471698113207544E-2</v>
      </c>
      <c r="E51" s="77">
        <f>'Relación Víctima_Denunciado '!E51/'Relación Víctima_Denunciado '!$L51</f>
        <v>0.37735849056603776</v>
      </c>
      <c r="F51" s="77">
        <f>'Relación Víctima_Denunciado '!F51/'Relación Víctima_Denunciado '!$L51</f>
        <v>0.33962264150943394</v>
      </c>
      <c r="G51" s="77" t="str">
        <f>IF('Relación Víctima_Denunciado '!H51=0,"-",'Relación Víctima_Denunciado '!H51/'Relación Víctima_Denunciado '!$L51)</f>
        <v>-</v>
      </c>
      <c r="H51" s="77" t="str">
        <f>IF('Relación Víctima_Denunciado '!I51=0,"-",'Relación Víctima_Denunciado '!I51/'Relación Víctima_Denunciado '!$L51)</f>
        <v>-</v>
      </c>
      <c r="I51" s="77" t="str">
        <f>IF('Relación Víctima_Denunciado '!J51=0,"-",'Relación Víctima_Denunciado '!J51/'Relación Víctima_Denunciado '!$L51)</f>
        <v>-</v>
      </c>
      <c r="J51" s="77" t="str">
        <f>IF('Relación Víctima_Denunciado '!K51=0,"-",'Relación Víctima_Denunciado '!K51/'Relación Víctima_Denunciado '!$L51)</f>
        <v>-</v>
      </c>
    </row>
    <row r="52" spans="2:10" ht="20.100000000000001" customHeight="1" thickBot="1" x14ac:dyDescent="0.25">
      <c r="B52" s="4" t="s">
        <v>239</v>
      </c>
      <c r="C52" s="77">
        <f>'Relación Víctima_Denunciado '!C52/'Relación Víctima_Denunciado '!$L52</f>
        <v>0.17307692307692307</v>
      </c>
      <c r="D52" s="77">
        <f>'Relación Víctima_Denunciado '!D52/'Relación Víctima_Denunciado '!$L52</f>
        <v>7.6923076923076927E-2</v>
      </c>
      <c r="E52" s="77">
        <f>'Relación Víctima_Denunciado '!E52/'Relación Víctima_Denunciado '!$L52</f>
        <v>0.38461538461538464</v>
      </c>
      <c r="F52" s="77">
        <f>'Relación Víctima_Denunciado '!F52/'Relación Víctima_Denunciado '!$L52</f>
        <v>0.36538461538461536</v>
      </c>
      <c r="G52" s="77" t="str">
        <f>IF('Relación Víctima_Denunciado '!H52=0,"-",'Relación Víctima_Denunciado '!H52/'Relación Víctima_Denunciado '!$L52)</f>
        <v>-</v>
      </c>
      <c r="H52" s="77" t="str">
        <f>IF('Relación Víctima_Denunciado '!I52=0,"-",'Relación Víctima_Denunciado '!I52/'Relación Víctima_Denunciado '!$L52)</f>
        <v>-</v>
      </c>
      <c r="I52" s="77" t="str">
        <f>IF('Relación Víctima_Denunciado '!J52=0,"-",'Relación Víctima_Denunciado '!J52/'Relación Víctima_Denunciado '!$L52)</f>
        <v>-</v>
      </c>
      <c r="J52" s="77" t="str">
        <f>IF('Relación Víctima_Denunciado '!K52=0,"-",'Relación Víctima_Denunciado '!K52/'Relación Víctima_Denunciado '!$L52)</f>
        <v>-</v>
      </c>
    </row>
    <row r="53" spans="2:10" ht="20.100000000000001" customHeight="1" thickBot="1" x14ac:dyDescent="0.25">
      <c r="B53" s="4" t="s">
        <v>240</v>
      </c>
      <c r="C53" s="77">
        <f>'Relación Víctima_Denunciado '!C53/'Relación Víctima_Denunciado '!$L53</f>
        <v>0.1497005988023952</v>
      </c>
      <c r="D53" s="77">
        <f>'Relación Víctima_Denunciado '!D53/'Relación Víctima_Denunciado '!$L53</f>
        <v>0.11976047904191617</v>
      </c>
      <c r="E53" s="77">
        <f>'Relación Víctima_Denunciado '!E53/'Relación Víctima_Denunciado '!$L53</f>
        <v>0.24550898203592814</v>
      </c>
      <c r="F53" s="77">
        <f>'Relación Víctima_Denunciado '!F53/'Relación Víctima_Denunciado '!$L53</f>
        <v>0.48502994011976047</v>
      </c>
      <c r="G53" s="77" t="str">
        <f>IF('Relación Víctima_Denunciado '!H53=0,"-",'Relación Víctima_Denunciado '!H53/'Relación Víctima_Denunciado '!$L53)</f>
        <v>-</v>
      </c>
      <c r="H53" s="77" t="str">
        <f>IF('Relación Víctima_Denunciado '!I53=0,"-",'Relación Víctima_Denunciado '!I53/'Relación Víctima_Denunciado '!$L53)</f>
        <v>-</v>
      </c>
      <c r="I53" s="77" t="str">
        <f>IF('Relación Víctima_Denunciado '!J53=0,"-",'Relación Víctima_Denunciado '!J53/'Relación Víctima_Denunciado '!$L53)</f>
        <v>-</v>
      </c>
      <c r="J53" s="77" t="str">
        <f>IF('Relación Víctima_Denunciado '!K53=0,"-",'Relación Víctima_Denunciado '!K53/'Relación Víctima_Denunciado '!$L53)</f>
        <v>-</v>
      </c>
    </row>
    <row r="54" spans="2:10" ht="20.100000000000001" customHeight="1" thickBot="1" x14ac:dyDescent="0.25">
      <c r="B54" s="4" t="s">
        <v>241</v>
      </c>
      <c r="C54" s="77">
        <f>'Relación Víctima_Denunciado '!C54/'Relación Víctima_Denunciado '!$L54</f>
        <v>0.13582677165354332</v>
      </c>
      <c r="D54" s="77">
        <f>'Relación Víctima_Denunciado '!D54/'Relación Víctima_Denunciado '!$L54</f>
        <v>8.9238845144356954E-2</v>
      </c>
      <c r="E54" s="77">
        <f>'Relación Víctima_Denunciado '!E54/'Relación Víctima_Denunciado '!$L54</f>
        <v>0.37467191601049871</v>
      </c>
      <c r="F54" s="77">
        <f>'Relación Víctima_Denunciado '!F54/'Relación Víctima_Denunciado '!$L54</f>
        <v>0.39763779527559057</v>
      </c>
      <c r="G54" s="77" t="str">
        <f>IF('Relación Víctima_Denunciado '!H54=0,"-",'Relación Víctima_Denunciado '!H54/'Relación Víctima_Denunciado '!$L54)</f>
        <v>-</v>
      </c>
      <c r="H54" s="77" t="str">
        <f>IF('Relación Víctima_Denunciado '!I54=0,"-",'Relación Víctima_Denunciado '!I54/'Relación Víctima_Denunciado '!$L54)</f>
        <v>-</v>
      </c>
      <c r="I54" s="77" t="str">
        <f>IF('Relación Víctima_Denunciado '!J54=0,"-",'Relación Víctima_Denunciado '!J54/'Relación Víctima_Denunciado '!$L54)</f>
        <v>-</v>
      </c>
      <c r="J54" s="77">
        <f>IF('Relación Víctima_Denunciado '!K54=0,"-",'Relación Víctima_Denunciado '!K54/'Relación Víctima_Denunciado '!$L54)</f>
        <v>2.6246719160104987E-3</v>
      </c>
    </row>
    <row r="55" spans="2:10" ht="20.100000000000001" customHeight="1" thickBot="1" x14ac:dyDescent="0.25">
      <c r="B55" s="4" t="s">
        <v>242</v>
      </c>
      <c r="C55" s="77">
        <f>'Relación Víctima_Denunciado '!C55/'Relación Víctima_Denunciado '!$L55</f>
        <v>0.17391304347826086</v>
      </c>
      <c r="D55" s="77">
        <f>'Relación Víctima_Denunciado '!D55/'Relación Víctima_Denunciado '!$L55</f>
        <v>0.10054347826086957</v>
      </c>
      <c r="E55" s="77">
        <f>'Relación Víctima_Denunciado '!E55/'Relación Víctima_Denunciado '!$L55</f>
        <v>0.34239130434782611</v>
      </c>
      <c r="F55" s="77">
        <f>'Relación Víctima_Denunciado '!F55/'Relación Víctima_Denunciado '!$L55</f>
        <v>0.375</v>
      </c>
      <c r="G55" s="77" t="str">
        <f>IF('Relación Víctima_Denunciado '!H55=0,"-",'Relación Víctima_Denunciado '!H55/'Relación Víctima_Denunciado '!$L55)</f>
        <v>-</v>
      </c>
      <c r="H55" s="77">
        <f>IF('Relación Víctima_Denunciado '!I55=0,"-",'Relación Víctima_Denunciado '!I55/'Relación Víctima_Denunciado '!$L55)</f>
        <v>5.434782608695652E-3</v>
      </c>
      <c r="I55" s="77">
        <f>IF('Relación Víctima_Denunciado '!J55=0,"-",'Relación Víctima_Denunciado '!J55/'Relación Víctima_Denunciado '!$L55)</f>
        <v>2.717391304347826E-3</v>
      </c>
      <c r="J55" s="77" t="str">
        <f>IF('Relación Víctima_Denunciado '!K55=0,"-",'Relación Víctima_Denunciado '!K55/'Relación Víctima_Denunciado '!$L55)</f>
        <v>-</v>
      </c>
    </row>
    <row r="56" spans="2:10" ht="20.100000000000001" customHeight="1" thickBot="1" x14ac:dyDescent="0.25">
      <c r="B56" s="4" t="s">
        <v>243</v>
      </c>
      <c r="C56" s="77">
        <f>'Relación Víctima_Denunciado '!C56/'Relación Víctima_Denunciado '!$L56</f>
        <v>0.17346938775510204</v>
      </c>
      <c r="D56" s="77">
        <f>'Relación Víctima_Denunciado '!D56/'Relación Víctima_Denunciado '!$L56</f>
        <v>2.0408163265306121E-2</v>
      </c>
      <c r="E56" s="77">
        <f>'Relación Víctima_Denunciado '!E56/'Relación Víctima_Denunciado '!$L56</f>
        <v>0.33673469387755101</v>
      </c>
      <c r="F56" s="77">
        <f>'Relación Víctima_Denunciado '!F56/'Relación Víctima_Denunciado '!$L56</f>
        <v>0.46938775510204084</v>
      </c>
      <c r="G56" s="77" t="str">
        <f>IF('Relación Víctima_Denunciado '!H56=0,"-",'Relación Víctima_Denunciado '!H56/'Relación Víctima_Denunciado '!$L56)</f>
        <v>-</v>
      </c>
      <c r="H56" s="77" t="str">
        <f>IF('Relación Víctima_Denunciado '!I56=0,"-",'Relación Víctima_Denunciado '!I56/'Relación Víctima_Denunciado '!$L56)</f>
        <v>-</v>
      </c>
      <c r="I56" s="77" t="str">
        <f>IF('Relación Víctima_Denunciado '!J56=0,"-",'Relación Víctima_Denunciado '!J56/'Relación Víctima_Denunciado '!$L56)</f>
        <v>-</v>
      </c>
      <c r="J56" s="77" t="str">
        <f>IF('Relación Víctima_Denunciado '!K56=0,"-",'Relación Víctima_Denunciado '!K56/'Relación Víctima_Denunciado '!$L56)</f>
        <v>-</v>
      </c>
    </row>
    <row r="57" spans="2:10" ht="20.100000000000001" customHeight="1" thickBot="1" x14ac:dyDescent="0.25">
      <c r="B57" s="4" t="s">
        <v>244</v>
      </c>
      <c r="C57" s="77">
        <f>'Relación Víctima_Denunciado '!C57/'Relación Víctima_Denunciado '!$L57</f>
        <v>0.16666666666666666</v>
      </c>
      <c r="D57" s="77">
        <f>'Relación Víctima_Denunciado '!D57/'Relación Víctima_Denunciado '!$L57</f>
        <v>0.16666666666666666</v>
      </c>
      <c r="E57" s="77">
        <f>'Relación Víctima_Denunciado '!E57/'Relación Víctima_Denunciado '!$L57</f>
        <v>0.22222222222222221</v>
      </c>
      <c r="F57" s="77">
        <f>'Relación Víctima_Denunciado '!F57/'Relación Víctima_Denunciado '!$L57</f>
        <v>0.44444444444444442</v>
      </c>
      <c r="G57" s="77" t="str">
        <f>IF('Relación Víctima_Denunciado '!H57=0,"-",'Relación Víctima_Denunciado '!H57/'Relación Víctima_Denunciado '!$L57)</f>
        <v>-</v>
      </c>
      <c r="H57" s="77" t="str">
        <f>IF('Relación Víctima_Denunciado '!I57=0,"-",'Relación Víctima_Denunciado '!I57/'Relación Víctima_Denunciado '!$L57)</f>
        <v>-</v>
      </c>
      <c r="I57" s="77" t="str">
        <f>IF('Relación Víctima_Denunciado '!J57=0,"-",'Relación Víctima_Denunciado '!J57/'Relación Víctima_Denunciado '!$L57)</f>
        <v>-</v>
      </c>
      <c r="J57" s="77" t="str">
        <f>IF('Relación Víctima_Denunciado '!K57=0,"-",'Relación Víctima_Denunciado '!K57/'Relación Víctima_Denunciado '!$L57)</f>
        <v>-</v>
      </c>
    </row>
    <row r="58" spans="2:10" ht="20.100000000000001" customHeight="1" thickBot="1" x14ac:dyDescent="0.25">
      <c r="B58" s="4" t="s">
        <v>270</v>
      </c>
      <c r="C58" s="77">
        <f>'Relación Víctima_Denunciado '!C58/'Relación Víctima_Denunciado '!$L58</f>
        <v>0.33333333333333331</v>
      </c>
      <c r="D58" s="77">
        <f>'Relación Víctima_Denunciado '!D58/'Relación Víctima_Denunciado '!$L58</f>
        <v>0.10416666666666667</v>
      </c>
      <c r="E58" s="77">
        <f>'Relación Víctima_Denunciado '!E58/'Relación Víctima_Denunciado '!$L58</f>
        <v>0.16666666666666666</v>
      </c>
      <c r="F58" s="77">
        <f>'Relación Víctima_Denunciado '!F58/'Relación Víctima_Denunciado '!$L58</f>
        <v>0.39583333333333331</v>
      </c>
      <c r="G58" s="77" t="str">
        <f>IF('Relación Víctima_Denunciado '!H58=0,"-",'Relación Víctima_Denunciado '!H58/'Relación Víctima_Denunciado '!$L58)</f>
        <v>-</v>
      </c>
      <c r="H58" s="77" t="str">
        <f>IF('Relación Víctima_Denunciado '!I58=0,"-",'Relación Víctima_Denunciado '!I58/'Relación Víctima_Denunciado '!$L58)</f>
        <v>-</v>
      </c>
      <c r="I58" s="77" t="str">
        <f>IF('Relación Víctima_Denunciado '!J58=0,"-",'Relación Víctima_Denunciado '!J58/'Relación Víctima_Denunciado '!$L58)</f>
        <v>-</v>
      </c>
      <c r="J58" s="77" t="str">
        <f>IF('Relación Víctima_Denunciado '!K58=0,"-",'Relación Víctima_Denunciado '!K58/'Relación Víctima_Denunciado '!$L58)</f>
        <v>-</v>
      </c>
    </row>
    <row r="59" spans="2:10" ht="20.100000000000001" customHeight="1" thickBot="1" x14ac:dyDescent="0.25">
      <c r="B59" s="4" t="s">
        <v>246</v>
      </c>
      <c r="C59" s="77">
        <f>'Relación Víctima_Denunciado '!C59/'Relación Víctima_Denunciado '!$L59</f>
        <v>0.14141414141414141</v>
      </c>
      <c r="D59" s="77">
        <f>'Relación Víctima_Denunciado '!D59/'Relación Víctima_Denunciado '!$L59</f>
        <v>8.0808080808080815E-2</v>
      </c>
      <c r="E59" s="77">
        <f>'Relación Víctima_Denunciado '!E59/'Relación Víctima_Denunciado '!$L59</f>
        <v>0.39393939393939392</v>
      </c>
      <c r="F59" s="77">
        <f>'Relación Víctima_Denunciado '!F59/'Relación Víctima_Denunciado '!$L59</f>
        <v>0.36363636363636365</v>
      </c>
      <c r="G59" s="77">
        <f>IF('Relación Víctima_Denunciado '!H59=0,"-",'Relación Víctima_Denunciado '!H59/'Relación Víctima_Denunciado '!$L59)</f>
        <v>1.0101010101010102E-2</v>
      </c>
      <c r="H59" s="77">
        <f>IF('Relación Víctima_Denunciado '!I59=0,"-",'Relación Víctima_Denunciado '!I59/'Relación Víctima_Denunciado '!$L59)</f>
        <v>1.0101010101010102E-2</v>
      </c>
      <c r="I59" s="77" t="str">
        <f>IF('Relación Víctima_Denunciado '!J59=0,"-",'Relación Víctima_Denunciado '!J59/'Relación Víctima_Denunciado '!$L59)</f>
        <v>-</v>
      </c>
      <c r="J59" s="77" t="str">
        <f>IF('Relación Víctima_Denunciado '!K59=0,"-",'Relación Víctima_Denunciado '!K59/'Relación Víctima_Denunciado '!$L59)</f>
        <v>-</v>
      </c>
    </row>
    <row r="60" spans="2:10" ht="20.100000000000001" customHeight="1" thickBot="1" x14ac:dyDescent="0.25">
      <c r="B60" s="4" t="s">
        <v>247</v>
      </c>
      <c r="C60" s="78">
        <f>'Relación Víctima_Denunciado '!C60/'Relación Víctima_Denunciado '!$L60</f>
        <v>0.23749999999999999</v>
      </c>
      <c r="D60" s="78">
        <f>'Relación Víctima_Denunciado '!D60/'Relación Víctima_Denunciado '!$L60</f>
        <v>7.4999999999999997E-2</v>
      </c>
      <c r="E60" s="78">
        <f>'Relación Víctima_Denunciado '!E60/'Relación Víctima_Denunciado '!$L60</f>
        <v>0.33750000000000002</v>
      </c>
      <c r="F60" s="78">
        <f>'Relación Víctima_Denunciado '!F60/'Relación Víctima_Denunciado '!$L60</f>
        <v>0.27500000000000002</v>
      </c>
      <c r="G60" s="78">
        <f>IF('Relación Víctima_Denunciado '!H60=0,"-",'Relación Víctima_Denunciado '!H60/'Relación Víctima_Denunciado '!$L60)</f>
        <v>1.2500000000000001E-2</v>
      </c>
      <c r="H60" s="78">
        <f>IF('Relación Víctima_Denunciado '!I60=0,"-",'Relación Víctima_Denunciado '!I60/'Relación Víctima_Denunciado '!$L60)</f>
        <v>6.25E-2</v>
      </c>
      <c r="I60" s="78" t="str">
        <f>IF('Relación Víctima_Denunciado '!J60=0,"-",'Relación Víctima_Denunciado '!J60/'Relación Víctima_Denunciado '!$L60)</f>
        <v>-</v>
      </c>
      <c r="J60" s="78" t="str">
        <f>IF('Relación Víctima_Denunciado '!K60=0,"-",'Relación Víctima_Denunciado '!K60/'Relación Víctima_Denunciado '!$L60)</f>
        <v>-</v>
      </c>
    </row>
    <row r="61" spans="2:10" ht="20.100000000000001" customHeight="1" thickBot="1" x14ac:dyDescent="0.25">
      <c r="B61" s="7" t="s">
        <v>22</v>
      </c>
      <c r="C61" s="37">
        <f>'Relación Víctima_Denunciado '!C61/'Relación Víctima_Denunciado '!$L61</f>
        <v>0.16306729264475744</v>
      </c>
      <c r="D61" s="37">
        <f>'Relación Víctima_Denunciado '!D61/'Relación Víctima_Denunciado '!$L61</f>
        <v>9.5983307250912892E-2</v>
      </c>
      <c r="E61" s="37">
        <f>'Relación Víctima_Denunciado '!E61/'Relación Víctima_Denunciado '!$L61</f>
        <v>0.31872717788210747</v>
      </c>
      <c r="F61" s="37">
        <f>'Relación Víctima_Denunciado '!F61/'Relación Víctima_Denunciado '!$L61</f>
        <v>0.41377151799687012</v>
      </c>
      <c r="G61" s="37">
        <f>IF('Relación Víctima_Denunciado '!H61=0,"-",'Relación Víctima_Denunciado '!H61/'Relación Víctima_Denunciado '!$L61)</f>
        <v>4.2775169535732918E-3</v>
      </c>
      <c r="H61" s="37">
        <f>IF('Relación Víctima_Denunciado '!I61=0,"-",'Relación Víctima_Denunciado '!I61/'Relación Víctima_Denunciado '!$L61)</f>
        <v>1.4606155451225874E-3</v>
      </c>
      <c r="I61" s="37">
        <f>IF('Relación Víctima_Denunciado '!J61=0,"-",'Relación Víctima_Denunciado '!J61/'Relación Víctima_Denunciado '!$L61)</f>
        <v>1.0432968179447052E-3</v>
      </c>
      <c r="J61" s="37">
        <f>IF('Relación Víctima_Denunciado '!K61=0,"-",'Relación Víctima_Denunciado '!K61/'Relación Víctima_Denunciado '!$L61)</f>
        <v>1.6692749087115284E-3</v>
      </c>
    </row>
    <row r="63" spans="2:10" x14ac:dyDescent="0.2">
      <c r="C63" s="58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108" t="s">
        <v>126</v>
      </c>
      <c r="D9" s="108" t="s">
        <v>127</v>
      </c>
      <c r="E9" s="108" t="s">
        <v>128</v>
      </c>
      <c r="F9" s="108" t="s">
        <v>294</v>
      </c>
      <c r="G9" s="108" t="s">
        <v>129</v>
      </c>
      <c r="H9" s="108" t="s">
        <v>151</v>
      </c>
      <c r="I9" s="108" t="s">
        <v>130</v>
      </c>
      <c r="J9" s="108" t="s">
        <v>131</v>
      </c>
      <c r="K9" s="109"/>
      <c r="L9" s="109"/>
      <c r="M9" s="108" t="s">
        <v>132</v>
      </c>
      <c r="N9" s="108" t="s">
        <v>133</v>
      </c>
      <c r="O9" s="108" t="s">
        <v>134</v>
      </c>
      <c r="P9" s="109" t="s">
        <v>135</v>
      </c>
      <c r="Q9" s="109" t="s">
        <v>136</v>
      </c>
      <c r="R9" s="108" t="s">
        <v>137</v>
      </c>
      <c r="S9" s="108" t="s">
        <v>138</v>
      </c>
      <c r="T9" s="108" t="s">
        <v>139</v>
      </c>
      <c r="U9" s="108" t="s">
        <v>140</v>
      </c>
      <c r="V9" s="108" t="s">
        <v>141</v>
      </c>
      <c r="W9" s="108" t="s">
        <v>142</v>
      </c>
      <c r="X9" s="108" t="s">
        <v>143</v>
      </c>
      <c r="Y9" s="108" t="s">
        <v>144</v>
      </c>
      <c r="Z9" s="108" t="s">
        <v>145</v>
      </c>
    </row>
    <row r="10" spans="2:26" ht="73.5" customHeight="1" thickBot="1" x14ac:dyDescent="0.25">
      <c r="B10" s="10"/>
      <c r="C10" s="108"/>
      <c r="D10" s="108"/>
      <c r="E10" s="108"/>
      <c r="F10" s="108"/>
      <c r="G10" s="108"/>
      <c r="H10" s="108"/>
      <c r="I10" s="108"/>
      <c r="J10" s="28" t="s">
        <v>146</v>
      </c>
      <c r="K10" s="28" t="s">
        <v>147</v>
      </c>
      <c r="L10" s="28" t="s">
        <v>148</v>
      </c>
      <c r="M10" s="108"/>
      <c r="N10" s="108"/>
      <c r="O10" s="28" t="s">
        <v>35</v>
      </c>
      <c r="P10" s="28" t="s">
        <v>149</v>
      </c>
      <c r="Q10" s="28" t="s">
        <v>150</v>
      </c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26" ht="20.100000000000001" customHeight="1" thickBot="1" x14ac:dyDescent="0.25">
      <c r="B11" s="3" t="s">
        <v>198</v>
      </c>
      <c r="C11" s="19">
        <v>675</v>
      </c>
      <c r="D11" s="19">
        <v>325</v>
      </c>
      <c r="E11" s="19">
        <v>350</v>
      </c>
      <c r="F11" s="19">
        <v>1</v>
      </c>
      <c r="G11" s="19">
        <v>680</v>
      </c>
      <c r="H11" s="19">
        <v>72</v>
      </c>
      <c r="I11" s="19">
        <v>4</v>
      </c>
      <c r="J11" s="19">
        <v>487</v>
      </c>
      <c r="K11" s="19">
        <v>4</v>
      </c>
      <c r="L11" s="19">
        <v>18</v>
      </c>
      <c r="M11" s="19">
        <v>86</v>
      </c>
      <c r="N11" s="19">
        <v>9</v>
      </c>
      <c r="O11" s="19">
        <v>28</v>
      </c>
      <c r="P11" s="19">
        <v>10</v>
      </c>
      <c r="Q11" s="19">
        <v>18</v>
      </c>
      <c r="R11" s="19">
        <v>730475</v>
      </c>
      <c r="S11" s="19">
        <v>357965</v>
      </c>
      <c r="T11" s="60">
        <f t="shared" ref="T11" si="0">+(G11/R11)*10000</f>
        <v>9.3090112597967067</v>
      </c>
      <c r="U11" s="60">
        <f t="shared" ref="U11" si="1">+(G11/S11)*10000</f>
        <v>18.99627058511307</v>
      </c>
      <c r="V11" s="60">
        <f t="shared" ref="V11:V42" si="2">+(C11/S11)*10000</f>
        <v>18.856592124928415</v>
      </c>
      <c r="W11" s="61">
        <f t="shared" ref="W11" si="3">+O11/G11</f>
        <v>4.1176470588235294E-2</v>
      </c>
      <c r="X11" s="61">
        <f t="shared" ref="X11:X42" si="4">O11/C11</f>
        <v>4.148148148148148E-2</v>
      </c>
      <c r="Y11" s="62">
        <f>'Órdenes y Medidas'!C14/'Denuncias-Renuncias'!G11</f>
        <v>0.30735294117647061</v>
      </c>
      <c r="Z11" s="62">
        <f>'Órdenes y Medidas'!C14/'Denuncias-Renuncias'!C11</f>
        <v>0.30962962962962964</v>
      </c>
    </row>
    <row r="12" spans="2:26" ht="20.100000000000001" customHeight="1" thickBot="1" x14ac:dyDescent="0.25">
      <c r="B12" s="4" t="s">
        <v>199</v>
      </c>
      <c r="C12" s="20">
        <v>1200</v>
      </c>
      <c r="D12" s="20">
        <v>973</v>
      </c>
      <c r="E12" s="20">
        <v>227</v>
      </c>
      <c r="F12" s="20">
        <v>15</v>
      </c>
      <c r="G12" s="20">
        <v>1289</v>
      </c>
      <c r="H12" s="20">
        <v>10</v>
      </c>
      <c r="I12" s="20">
        <v>1</v>
      </c>
      <c r="J12" s="20">
        <v>926</v>
      </c>
      <c r="K12" s="20">
        <v>35</v>
      </c>
      <c r="L12" s="20">
        <v>126</v>
      </c>
      <c r="M12" s="20">
        <v>105</v>
      </c>
      <c r="N12" s="20">
        <v>86</v>
      </c>
      <c r="O12" s="20">
        <v>41</v>
      </c>
      <c r="P12" s="20">
        <v>32</v>
      </c>
      <c r="Q12" s="20">
        <v>9</v>
      </c>
      <c r="R12" s="20">
        <v>1329235</v>
      </c>
      <c r="S12" s="20">
        <v>673046</v>
      </c>
      <c r="T12" s="60">
        <f t="shared" ref="T12:T60" si="5">+(G12/R12)*10000</f>
        <v>9.6973070976915299</v>
      </c>
      <c r="U12" s="60">
        <f t="shared" ref="U12:U60" si="6">+(G12/S12)*10000</f>
        <v>19.151737028375475</v>
      </c>
      <c r="V12" s="60">
        <f t="shared" si="2"/>
        <v>17.829390561714952</v>
      </c>
      <c r="W12" s="61">
        <f t="shared" ref="W12:W60" si="7">+O12/G12</f>
        <v>3.1807602792862683E-2</v>
      </c>
      <c r="X12" s="61">
        <f t="shared" si="4"/>
        <v>3.4166666666666665E-2</v>
      </c>
      <c r="Y12" s="62">
        <f>'Órdenes y Medidas'!C15/'Denuncias-Renuncias'!G12</f>
        <v>0.3281613653995345</v>
      </c>
      <c r="Z12" s="62">
        <f>'Órdenes y Medidas'!C15/'Denuncias-Renuncias'!C12</f>
        <v>0.35249999999999998</v>
      </c>
    </row>
    <row r="13" spans="2:26" ht="20.100000000000001" customHeight="1" thickBot="1" x14ac:dyDescent="0.25">
      <c r="B13" s="4" t="s">
        <v>200</v>
      </c>
      <c r="C13" s="20">
        <v>692</v>
      </c>
      <c r="D13" s="20">
        <v>667</v>
      </c>
      <c r="E13" s="20">
        <v>25</v>
      </c>
      <c r="F13" s="20">
        <v>0</v>
      </c>
      <c r="G13" s="20">
        <v>692</v>
      </c>
      <c r="H13" s="20">
        <v>80</v>
      </c>
      <c r="I13" s="20">
        <v>0</v>
      </c>
      <c r="J13" s="20">
        <v>514</v>
      </c>
      <c r="K13" s="20">
        <v>4</v>
      </c>
      <c r="L13" s="20">
        <v>10</v>
      </c>
      <c r="M13" s="20">
        <v>84</v>
      </c>
      <c r="N13" s="20">
        <v>0</v>
      </c>
      <c r="O13" s="20">
        <v>39</v>
      </c>
      <c r="P13" s="20">
        <v>37</v>
      </c>
      <c r="Q13" s="20">
        <v>2</v>
      </c>
      <c r="R13" s="20">
        <v>776282</v>
      </c>
      <c r="S13" s="20">
        <v>396064</v>
      </c>
      <c r="T13" s="60">
        <f t="shared" si="5"/>
        <v>8.9142863031733324</v>
      </c>
      <c r="U13" s="60">
        <f t="shared" si="6"/>
        <v>17.471923729498261</v>
      </c>
      <c r="V13" s="60">
        <f t="shared" si="2"/>
        <v>17.471923729498261</v>
      </c>
      <c r="W13" s="61">
        <f t="shared" si="7"/>
        <v>5.6358381502890173E-2</v>
      </c>
      <c r="X13" s="61">
        <f t="shared" si="4"/>
        <v>5.6358381502890173E-2</v>
      </c>
      <c r="Y13" s="62">
        <f>'Órdenes y Medidas'!C16/'Denuncias-Renuncias'!G13</f>
        <v>0.19075144508670519</v>
      </c>
      <c r="Z13" s="62">
        <f>'Órdenes y Medidas'!C16/'Denuncias-Renuncias'!C13</f>
        <v>0.19075144508670519</v>
      </c>
    </row>
    <row r="14" spans="2:26" ht="20.100000000000001" customHeight="1" thickBot="1" x14ac:dyDescent="0.25">
      <c r="B14" s="4" t="s">
        <v>201</v>
      </c>
      <c r="C14" s="20">
        <v>1273</v>
      </c>
      <c r="D14" s="20">
        <v>939</v>
      </c>
      <c r="E14" s="20">
        <v>334</v>
      </c>
      <c r="F14" s="20">
        <v>3</v>
      </c>
      <c r="G14" s="20">
        <v>1275</v>
      </c>
      <c r="H14" s="20">
        <v>5</v>
      </c>
      <c r="I14" s="20">
        <v>0</v>
      </c>
      <c r="J14" s="20">
        <v>921</v>
      </c>
      <c r="K14" s="20">
        <v>7</v>
      </c>
      <c r="L14" s="20">
        <v>180</v>
      </c>
      <c r="M14" s="20">
        <v>127</v>
      </c>
      <c r="N14" s="20">
        <v>35</v>
      </c>
      <c r="O14" s="20">
        <v>26</v>
      </c>
      <c r="P14" s="20">
        <v>18</v>
      </c>
      <c r="Q14" s="20">
        <v>8</v>
      </c>
      <c r="R14" s="20">
        <v>920852</v>
      </c>
      <c r="S14" s="20">
        <v>467368</v>
      </c>
      <c r="T14" s="60">
        <f t="shared" si="5"/>
        <v>13.845873169629865</v>
      </c>
      <c r="U14" s="60">
        <f t="shared" si="6"/>
        <v>27.280429982369352</v>
      </c>
      <c r="V14" s="60">
        <f t="shared" si="2"/>
        <v>27.237637151024462</v>
      </c>
      <c r="W14" s="61">
        <f t="shared" si="7"/>
        <v>2.0392156862745099E-2</v>
      </c>
      <c r="X14" s="61">
        <f t="shared" si="4"/>
        <v>2.0424194815396701E-2</v>
      </c>
      <c r="Y14" s="62">
        <f>'Órdenes y Medidas'!C17/'Denuncias-Renuncias'!G14</f>
        <v>0.26823529411764707</v>
      </c>
      <c r="Z14" s="62">
        <f>'Órdenes y Medidas'!C17/'Denuncias-Renuncias'!C14</f>
        <v>0.26865671641791045</v>
      </c>
    </row>
    <row r="15" spans="2:26" ht="20.100000000000001" customHeight="1" thickBot="1" x14ac:dyDescent="0.25">
      <c r="B15" s="4" t="s">
        <v>202</v>
      </c>
      <c r="C15" s="20">
        <v>655</v>
      </c>
      <c r="D15" s="20">
        <v>478</v>
      </c>
      <c r="E15" s="20">
        <v>177</v>
      </c>
      <c r="F15" s="20">
        <v>0</v>
      </c>
      <c r="G15" s="20">
        <v>655</v>
      </c>
      <c r="H15" s="20">
        <v>3</v>
      </c>
      <c r="I15" s="20">
        <v>1</v>
      </c>
      <c r="J15" s="20">
        <v>593</v>
      </c>
      <c r="K15" s="20">
        <v>3</v>
      </c>
      <c r="L15" s="20">
        <v>26</v>
      </c>
      <c r="M15" s="20">
        <v>13</v>
      </c>
      <c r="N15" s="20">
        <v>16</v>
      </c>
      <c r="O15" s="20">
        <v>0</v>
      </c>
      <c r="P15" s="20">
        <v>0</v>
      </c>
      <c r="Q15" s="20">
        <v>0</v>
      </c>
      <c r="R15" s="20">
        <v>524613</v>
      </c>
      <c r="S15" s="20">
        <v>264606</v>
      </c>
      <c r="T15" s="60">
        <f t="shared" si="5"/>
        <v>12.485393995192645</v>
      </c>
      <c r="U15" s="60">
        <f t="shared" si="6"/>
        <v>24.753784872603042</v>
      </c>
      <c r="V15" s="60">
        <f t="shared" si="2"/>
        <v>24.753784872603042</v>
      </c>
      <c r="W15" s="61">
        <f t="shared" si="7"/>
        <v>0</v>
      </c>
      <c r="X15" s="61">
        <f t="shared" si="4"/>
        <v>0</v>
      </c>
      <c r="Y15" s="62">
        <f>'Órdenes y Medidas'!C18/'Denuncias-Renuncias'!G15</f>
        <v>0.25038167938931299</v>
      </c>
      <c r="Z15" s="62">
        <f>'Órdenes y Medidas'!C18/'Denuncias-Renuncias'!C15</f>
        <v>0.25038167938931299</v>
      </c>
    </row>
    <row r="16" spans="2:26" ht="20.100000000000001" customHeight="1" thickBot="1" x14ac:dyDescent="0.25">
      <c r="B16" s="4" t="s">
        <v>203</v>
      </c>
      <c r="C16" s="20">
        <v>535</v>
      </c>
      <c r="D16" s="20">
        <v>517</v>
      </c>
      <c r="E16" s="20">
        <v>18</v>
      </c>
      <c r="F16" s="20">
        <v>14</v>
      </c>
      <c r="G16" s="20">
        <v>535</v>
      </c>
      <c r="H16" s="20">
        <v>6</v>
      </c>
      <c r="I16" s="20">
        <v>0</v>
      </c>
      <c r="J16" s="20">
        <v>379</v>
      </c>
      <c r="K16" s="20">
        <v>27</v>
      </c>
      <c r="L16" s="20">
        <v>90</v>
      </c>
      <c r="M16" s="20">
        <v>22</v>
      </c>
      <c r="N16" s="20">
        <v>11</v>
      </c>
      <c r="O16" s="20">
        <v>35</v>
      </c>
      <c r="P16" s="20">
        <v>32</v>
      </c>
      <c r="Q16" s="20">
        <v>3</v>
      </c>
      <c r="R16" s="20">
        <v>626755</v>
      </c>
      <c r="S16" s="20">
        <v>316659</v>
      </c>
      <c r="T16" s="60">
        <f t="shared" si="5"/>
        <v>8.5360308254421575</v>
      </c>
      <c r="U16" s="60">
        <f t="shared" si="6"/>
        <v>16.895145882479262</v>
      </c>
      <c r="V16" s="60">
        <f t="shared" si="2"/>
        <v>16.895145882479262</v>
      </c>
      <c r="W16" s="61">
        <f t="shared" si="7"/>
        <v>6.5420560747663545E-2</v>
      </c>
      <c r="X16" s="61">
        <f t="shared" si="4"/>
        <v>6.5420560747663545E-2</v>
      </c>
      <c r="Y16" s="62">
        <f>'Órdenes y Medidas'!C19/'Denuncias-Renuncias'!G16</f>
        <v>0.19439252336448598</v>
      </c>
      <c r="Z16" s="62">
        <f>'Órdenes y Medidas'!C19/'Denuncias-Renuncias'!C16</f>
        <v>0.19439252336448598</v>
      </c>
    </row>
    <row r="17" spans="2:26" ht="20.100000000000001" customHeight="1" thickBot="1" x14ac:dyDescent="0.25">
      <c r="B17" s="4" t="s">
        <v>204</v>
      </c>
      <c r="C17" s="20">
        <v>1820</v>
      </c>
      <c r="D17" s="20">
        <v>1186</v>
      </c>
      <c r="E17" s="20">
        <v>634</v>
      </c>
      <c r="F17" s="20">
        <v>0</v>
      </c>
      <c r="G17" s="20">
        <v>1820</v>
      </c>
      <c r="H17" s="20">
        <v>10</v>
      </c>
      <c r="I17" s="20">
        <v>0</v>
      </c>
      <c r="J17" s="20">
        <v>1317</v>
      </c>
      <c r="K17" s="20">
        <v>11</v>
      </c>
      <c r="L17" s="20">
        <v>261</v>
      </c>
      <c r="M17" s="20">
        <v>187</v>
      </c>
      <c r="N17" s="20">
        <v>34</v>
      </c>
      <c r="O17" s="20">
        <v>159</v>
      </c>
      <c r="P17" s="20">
        <v>85</v>
      </c>
      <c r="Q17" s="20">
        <v>74</v>
      </c>
      <c r="R17" s="20">
        <v>1780288</v>
      </c>
      <c r="S17" s="20">
        <v>907426</v>
      </c>
      <c r="T17" s="60">
        <f t="shared" si="5"/>
        <v>10.223065032174571</v>
      </c>
      <c r="U17" s="60">
        <f t="shared" si="6"/>
        <v>20.056731898799462</v>
      </c>
      <c r="V17" s="60">
        <f t="shared" si="2"/>
        <v>20.056731898799462</v>
      </c>
      <c r="W17" s="61">
        <f t="shared" si="7"/>
        <v>8.7362637362637358E-2</v>
      </c>
      <c r="X17" s="61">
        <f t="shared" si="4"/>
        <v>8.7362637362637358E-2</v>
      </c>
      <c r="Y17" s="62">
        <f>'Órdenes y Medidas'!C20/'Denuncias-Renuncias'!G17</f>
        <v>0.19175824175824177</v>
      </c>
      <c r="Z17" s="62">
        <f>'Órdenes y Medidas'!C20/'Denuncias-Renuncias'!C17</f>
        <v>0.19175824175824177</v>
      </c>
    </row>
    <row r="18" spans="2:26" ht="20.100000000000001" customHeight="1" thickBot="1" x14ac:dyDescent="0.25">
      <c r="B18" s="4" t="s">
        <v>205</v>
      </c>
      <c r="C18" s="20">
        <v>1526</v>
      </c>
      <c r="D18" s="20">
        <v>1316</v>
      </c>
      <c r="E18" s="20">
        <v>210</v>
      </c>
      <c r="F18" s="20">
        <v>1</v>
      </c>
      <c r="G18" s="20">
        <v>1530</v>
      </c>
      <c r="H18" s="20">
        <v>16</v>
      </c>
      <c r="I18" s="20">
        <v>0</v>
      </c>
      <c r="J18" s="20">
        <v>1135</v>
      </c>
      <c r="K18" s="20">
        <v>17</v>
      </c>
      <c r="L18" s="20">
        <v>145</v>
      </c>
      <c r="M18" s="20">
        <v>199</v>
      </c>
      <c r="N18" s="20">
        <v>18</v>
      </c>
      <c r="O18" s="20">
        <v>157</v>
      </c>
      <c r="P18" s="20">
        <v>122</v>
      </c>
      <c r="Q18" s="20">
        <v>35</v>
      </c>
      <c r="R18" s="20">
        <v>1946452</v>
      </c>
      <c r="S18" s="20">
        <v>996081</v>
      </c>
      <c r="T18" s="60">
        <f t="shared" si="5"/>
        <v>7.8604558447883637</v>
      </c>
      <c r="U18" s="60">
        <f t="shared" si="6"/>
        <v>15.360196610516615</v>
      </c>
      <c r="V18" s="60">
        <f t="shared" si="2"/>
        <v>15.320039233757093</v>
      </c>
      <c r="W18" s="61">
        <f t="shared" si="7"/>
        <v>0.10261437908496732</v>
      </c>
      <c r="X18" s="61">
        <f t="shared" si="4"/>
        <v>0.10288335517693316</v>
      </c>
      <c r="Y18" s="62">
        <f>'Órdenes y Medidas'!C21/'Denuncias-Renuncias'!G18</f>
        <v>0.2627450980392157</v>
      </c>
      <c r="Z18" s="62">
        <f>'Órdenes y Medidas'!C21/'Denuncias-Renuncias'!C18</f>
        <v>0.26343381389252951</v>
      </c>
    </row>
    <row r="19" spans="2:26" ht="20.100000000000001" customHeight="1" thickBot="1" x14ac:dyDescent="0.25">
      <c r="B19" s="4" t="s">
        <v>206</v>
      </c>
      <c r="C19" s="20">
        <v>111</v>
      </c>
      <c r="D19" s="20">
        <v>65</v>
      </c>
      <c r="E19" s="20">
        <v>46</v>
      </c>
      <c r="F19" s="20">
        <v>0</v>
      </c>
      <c r="G19" s="20">
        <v>113</v>
      </c>
      <c r="H19" s="20">
        <v>1</v>
      </c>
      <c r="I19" s="20">
        <v>0</v>
      </c>
      <c r="J19" s="20">
        <v>103</v>
      </c>
      <c r="K19" s="20">
        <v>0</v>
      </c>
      <c r="L19" s="20">
        <v>7</v>
      </c>
      <c r="M19" s="20">
        <v>2</v>
      </c>
      <c r="N19" s="20">
        <v>0</v>
      </c>
      <c r="O19" s="20">
        <v>0</v>
      </c>
      <c r="P19" s="20">
        <v>0</v>
      </c>
      <c r="Q19" s="20">
        <v>0</v>
      </c>
      <c r="R19" s="20">
        <v>223916</v>
      </c>
      <c r="S19" s="20">
        <v>110480</v>
      </c>
      <c r="T19" s="60">
        <f t="shared" si="5"/>
        <v>5.0465353078833131</v>
      </c>
      <c r="U19" s="60">
        <f t="shared" si="6"/>
        <v>10.228095582910935</v>
      </c>
      <c r="V19" s="60">
        <f t="shared" si="2"/>
        <v>10.047067342505432</v>
      </c>
      <c r="W19" s="61">
        <f t="shared" si="7"/>
        <v>0</v>
      </c>
      <c r="X19" s="61">
        <f t="shared" si="4"/>
        <v>0</v>
      </c>
      <c r="Y19" s="62">
        <f>'Órdenes y Medidas'!C22/'Denuncias-Renuncias'!G19</f>
        <v>0.30088495575221241</v>
      </c>
      <c r="Z19" s="62">
        <f>'Órdenes y Medidas'!C22/'Denuncias-Renuncias'!C19</f>
        <v>0.30630630630630629</v>
      </c>
    </row>
    <row r="20" spans="2:26" ht="20.100000000000001" customHeight="1" thickBot="1" x14ac:dyDescent="0.25">
      <c r="B20" s="4" t="s">
        <v>207</v>
      </c>
      <c r="C20" s="20">
        <v>40</v>
      </c>
      <c r="D20" s="20">
        <v>25</v>
      </c>
      <c r="E20" s="20">
        <v>15</v>
      </c>
      <c r="F20" s="20">
        <v>0</v>
      </c>
      <c r="G20" s="20">
        <v>40</v>
      </c>
      <c r="H20" s="20">
        <v>1</v>
      </c>
      <c r="I20" s="20">
        <v>0</v>
      </c>
      <c r="J20" s="20">
        <v>33</v>
      </c>
      <c r="K20" s="20">
        <v>0</v>
      </c>
      <c r="L20" s="20">
        <v>4</v>
      </c>
      <c r="M20" s="20">
        <v>0</v>
      </c>
      <c r="N20" s="20">
        <v>2</v>
      </c>
      <c r="O20" s="20">
        <v>0</v>
      </c>
      <c r="P20" s="20">
        <v>0</v>
      </c>
      <c r="Q20" s="20">
        <v>0</v>
      </c>
      <c r="R20" s="20">
        <v>134498</v>
      </c>
      <c r="S20" s="20">
        <v>66233</v>
      </c>
      <c r="T20" s="60">
        <f t="shared" si="5"/>
        <v>2.9740219185415397</v>
      </c>
      <c r="U20" s="60">
        <f t="shared" si="6"/>
        <v>6.0392855525191367</v>
      </c>
      <c r="V20" s="60">
        <f t="shared" si="2"/>
        <v>6.0392855525191367</v>
      </c>
      <c r="W20" s="61">
        <f t="shared" si="7"/>
        <v>0</v>
      </c>
      <c r="X20" s="61">
        <f t="shared" si="4"/>
        <v>0</v>
      </c>
      <c r="Y20" s="62">
        <f>'Órdenes y Medidas'!C23/'Denuncias-Renuncias'!G20</f>
        <v>0.27500000000000002</v>
      </c>
      <c r="Z20" s="62">
        <f>'Órdenes y Medidas'!C23/'Denuncias-Renuncias'!C20</f>
        <v>0.27500000000000002</v>
      </c>
    </row>
    <row r="21" spans="2:26" ht="20.100000000000001" customHeight="1" thickBot="1" x14ac:dyDescent="0.25">
      <c r="B21" s="4" t="s">
        <v>208</v>
      </c>
      <c r="C21" s="20">
        <v>650</v>
      </c>
      <c r="D21" s="20">
        <v>379</v>
      </c>
      <c r="E21" s="20">
        <v>271</v>
      </c>
      <c r="F21" s="20">
        <v>4</v>
      </c>
      <c r="G21" s="20">
        <v>741</v>
      </c>
      <c r="H21" s="20">
        <v>1</v>
      </c>
      <c r="I21" s="20">
        <v>0</v>
      </c>
      <c r="J21" s="20">
        <v>411</v>
      </c>
      <c r="K21" s="20">
        <v>15</v>
      </c>
      <c r="L21" s="20">
        <v>253</v>
      </c>
      <c r="M21" s="20">
        <v>61</v>
      </c>
      <c r="N21" s="20">
        <v>0</v>
      </c>
      <c r="O21" s="20">
        <v>224</v>
      </c>
      <c r="P21" s="20">
        <v>125</v>
      </c>
      <c r="Q21" s="20">
        <v>99</v>
      </c>
      <c r="R21" s="20">
        <v>966957</v>
      </c>
      <c r="S21" s="20">
        <v>493856</v>
      </c>
      <c r="T21" s="60">
        <f t="shared" si="5"/>
        <v>7.6632156342008999</v>
      </c>
      <c r="U21" s="60">
        <f t="shared" si="6"/>
        <v>15.004373744573318</v>
      </c>
      <c r="V21" s="60">
        <f t="shared" si="2"/>
        <v>13.161731354888873</v>
      </c>
      <c r="W21" s="61">
        <f t="shared" si="7"/>
        <v>0.30229419703103916</v>
      </c>
      <c r="X21" s="61">
        <f t="shared" si="4"/>
        <v>0.3446153846153846</v>
      </c>
      <c r="Y21" s="62">
        <f>'Órdenes y Medidas'!C24/'Denuncias-Renuncias'!G21</f>
        <v>0.19433198380566802</v>
      </c>
      <c r="Z21" s="62">
        <f>'Órdenes y Medidas'!C24/'Denuncias-Renuncias'!C21</f>
        <v>0.22153846153846155</v>
      </c>
    </row>
    <row r="22" spans="2:26" ht="20.100000000000001" customHeight="1" thickBot="1" x14ac:dyDescent="0.25">
      <c r="B22" s="4" t="s">
        <v>209</v>
      </c>
      <c r="C22" s="20">
        <v>656</v>
      </c>
      <c r="D22" s="20">
        <v>547</v>
      </c>
      <c r="E22" s="20">
        <v>109</v>
      </c>
      <c r="F22" s="20">
        <v>10</v>
      </c>
      <c r="G22" s="20">
        <v>661</v>
      </c>
      <c r="H22" s="20">
        <v>2</v>
      </c>
      <c r="I22" s="20">
        <v>0</v>
      </c>
      <c r="J22" s="20">
        <v>470</v>
      </c>
      <c r="K22" s="20">
        <v>11</v>
      </c>
      <c r="L22" s="20">
        <v>86</v>
      </c>
      <c r="M22" s="20">
        <v>71</v>
      </c>
      <c r="N22" s="20">
        <v>21</v>
      </c>
      <c r="O22" s="20">
        <v>39</v>
      </c>
      <c r="P22" s="20">
        <v>30</v>
      </c>
      <c r="Q22" s="20">
        <v>9</v>
      </c>
      <c r="R22" s="20">
        <v>1011560</v>
      </c>
      <c r="S22" s="20">
        <v>529006</v>
      </c>
      <c r="T22" s="60">
        <f t="shared" si="5"/>
        <v>6.5344616236308273</v>
      </c>
      <c r="U22" s="60">
        <f t="shared" si="6"/>
        <v>12.495132380351073</v>
      </c>
      <c r="V22" s="60">
        <f t="shared" si="2"/>
        <v>12.400615493964152</v>
      </c>
      <c r="W22" s="61">
        <f t="shared" si="7"/>
        <v>5.9001512859304085E-2</v>
      </c>
      <c r="X22" s="61">
        <f t="shared" si="4"/>
        <v>5.9451219512195119E-2</v>
      </c>
      <c r="Y22" s="62">
        <f>'Órdenes y Medidas'!C25/'Denuncias-Renuncias'!G22</f>
        <v>0.21633888048411498</v>
      </c>
      <c r="Z22" s="62">
        <f>'Órdenes y Medidas'!C25/'Denuncias-Renuncias'!C22</f>
        <v>0.21798780487804878</v>
      </c>
    </row>
    <row r="23" spans="2:26" ht="20.100000000000001" customHeight="1" thickBot="1" x14ac:dyDescent="0.25">
      <c r="B23" s="4" t="s">
        <v>210</v>
      </c>
      <c r="C23" s="20">
        <v>1510</v>
      </c>
      <c r="D23" s="20">
        <v>891</v>
      </c>
      <c r="E23" s="20">
        <v>619</v>
      </c>
      <c r="F23" s="20">
        <v>13</v>
      </c>
      <c r="G23" s="20">
        <v>1574</v>
      </c>
      <c r="H23" s="20">
        <v>14</v>
      </c>
      <c r="I23" s="20">
        <v>0</v>
      </c>
      <c r="J23" s="20">
        <v>1247</v>
      </c>
      <c r="K23" s="20">
        <v>60</v>
      </c>
      <c r="L23" s="20">
        <v>149</v>
      </c>
      <c r="M23" s="20">
        <v>92</v>
      </c>
      <c r="N23" s="20">
        <v>12</v>
      </c>
      <c r="O23" s="20">
        <v>152</v>
      </c>
      <c r="P23" s="20">
        <v>90</v>
      </c>
      <c r="Q23" s="20">
        <v>62</v>
      </c>
      <c r="R23" s="20">
        <v>1172333</v>
      </c>
      <c r="S23" s="20">
        <v>587759</v>
      </c>
      <c r="T23" s="60">
        <f t="shared" si="5"/>
        <v>13.426219342115251</v>
      </c>
      <c r="U23" s="60">
        <f t="shared" si="6"/>
        <v>26.779683509737836</v>
      </c>
      <c r="V23" s="60">
        <f t="shared" si="2"/>
        <v>25.690801842251673</v>
      </c>
      <c r="W23" s="61">
        <f t="shared" si="7"/>
        <v>9.6569250317662003E-2</v>
      </c>
      <c r="X23" s="61">
        <f t="shared" si="4"/>
        <v>0.10066225165562914</v>
      </c>
      <c r="Y23" s="62">
        <f>'Órdenes y Medidas'!C26/'Denuncias-Renuncias'!G23</f>
        <v>0.15184243964421856</v>
      </c>
      <c r="Z23" s="62">
        <f>'Órdenes y Medidas'!C26/'Denuncias-Renuncias'!C23</f>
        <v>0.15827814569536425</v>
      </c>
    </row>
    <row r="24" spans="2:26" ht="20.100000000000001" customHeight="1" thickBot="1" x14ac:dyDescent="0.25">
      <c r="B24" s="4" t="s">
        <v>211</v>
      </c>
      <c r="C24" s="20">
        <v>1284</v>
      </c>
      <c r="D24" s="20">
        <v>1048</v>
      </c>
      <c r="E24" s="20">
        <v>236</v>
      </c>
      <c r="F24" s="20">
        <v>2</v>
      </c>
      <c r="G24" s="20">
        <v>1287</v>
      </c>
      <c r="H24" s="20">
        <v>16</v>
      </c>
      <c r="I24" s="20">
        <v>0</v>
      </c>
      <c r="J24" s="20">
        <v>775</v>
      </c>
      <c r="K24" s="20">
        <v>24</v>
      </c>
      <c r="L24" s="20">
        <v>152</v>
      </c>
      <c r="M24" s="20">
        <v>249</v>
      </c>
      <c r="N24" s="20">
        <v>71</v>
      </c>
      <c r="O24" s="20">
        <v>136</v>
      </c>
      <c r="P24" s="20">
        <v>107</v>
      </c>
      <c r="Q24" s="20">
        <v>29</v>
      </c>
      <c r="R24" s="20">
        <v>1127501</v>
      </c>
      <c r="S24" s="20">
        <v>566702</v>
      </c>
      <c r="T24" s="60">
        <f t="shared" si="5"/>
        <v>11.414624022506409</v>
      </c>
      <c r="U24" s="60">
        <f t="shared" si="6"/>
        <v>22.710348648848953</v>
      </c>
      <c r="V24" s="60">
        <f t="shared" si="2"/>
        <v>22.657410773210611</v>
      </c>
      <c r="W24" s="61">
        <f t="shared" si="7"/>
        <v>0.10567210567210568</v>
      </c>
      <c r="X24" s="61">
        <f t="shared" si="4"/>
        <v>0.1059190031152648</v>
      </c>
      <c r="Y24" s="62">
        <f>'Órdenes y Medidas'!C27/'Denuncias-Renuncias'!G24</f>
        <v>0.20823620823620823</v>
      </c>
      <c r="Z24" s="62">
        <f>'Órdenes y Medidas'!C27/'Denuncias-Renuncias'!C24</f>
        <v>0.2087227414330218</v>
      </c>
    </row>
    <row r="25" spans="2:26" ht="20.100000000000001" customHeight="1" thickBot="1" x14ac:dyDescent="0.25">
      <c r="B25" s="4" t="s">
        <v>212</v>
      </c>
      <c r="C25" s="20">
        <v>993</v>
      </c>
      <c r="D25" s="20">
        <v>834</v>
      </c>
      <c r="E25" s="20">
        <v>159</v>
      </c>
      <c r="F25" s="20">
        <v>2</v>
      </c>
      <c r="G25" s="20">
        <v>993</v>
      </c>
      <c r="H25" s="20">
        <v>11</v>
      </c>
      <c r="I25" s="20">
        <v>0</v>
      </c>
      <c r="J25" s="20">
        <v>773</v>
      </c>
      <c r="K25" s="20">
        <v>10</v>
      </c>
      <c r="L25" s="20">
        <v>117</v>
      </c>
      <c r="M25" s="20">
        <v>49</v>
      </c>
      <c r="N25" s="20">
        <v>33</v>
      </c>
      <c r="O25" s="20">
        <v>95</v>
      </c>
      <c r="P25" s="20">
        <v>77</v>
      </c>
      <c r="Q25" s="20">
        <v>18</v>
      </c>
      <c r="R25" s="20">
        <v>1043863</v>
      </c>
      <c r="S25" s="20">
        <v>531223</v>
      </c>
      <c r="T25" s="60">
        <f t="shared" si="5"/>
        <v>9.5127425725406489</v>
      </c>
      <c r="U25" s="60">
        <f t="shared" si="6"/>
        <v>18.692714735619507</v>
      </c>
      <c r="V25" s="60">
        <f t="shared" si="2"/>
        <v>18.692714735619507</v>
      </c>
      <c r="W25" s="61">
        <f t="shared" si="7"/>
        <v>9.5669687814702919E-2</v>
      </c>
      <c r="X25" s="61">
        <f t="shared" si="4"/>
        <v>9.5669687814702919E-2</v>
      </c>
      <c r="Y25" s="62">
        <f>'Órdenes y Medidas'!C28/'Denuncias-Renuncias'!G25</f>
        <v>0.19838872104733132</v>
      </c>
      <c r="Z25" s="62">
        <f>'Órdenes y Medidas'!C28/'Denuncias-Renuncias'!C25</f>
        <v>0.19838872104733132</v>
      </c>
    </row>
    <row r="26" spans="2:26" ht="20.100000000000001" customHeight="1" thickBot="1" x14ac:dyDescent="0.25">
      <c r="B26" s="5" t="s">
        <v>213</v>
      </c>
      <c r="C26" s="31">
        <v>474</v>
      </c>
      <c r="D26" s="31">
        <v>378</v>
      </c>
      <c r="E26" s="31">
        <v>96</v>
      </c>
      <c r="F26" s="31">
        <v>0</v>
      </c>
      <c r="G26" s="31">
        <v>474</v>
      </c>
      <c r="H26" s="31">
        <v>3</v>
      </c>
      <c r="I26" s="31">
        <v>0</v>
      </c>
      <c r="J26" s="31">
        <v>263</v>
      </c>
      <c r="K26" s="31">
        <v>16</v>
      </c>
      <c r="L26" s="31">
        <v>43</v>
      </c>
      <c r="M26" s="31">
        <v>39</v>
      </c>
      <c r="N26" s="31">
        <v>110</v>
      </c>
      <c r="O26" s="31">
        <v>26</v>
      </c>
      <c r="P26" s="31">
        <v>20</v>
      </c>
      <c r="Q26" s="31">
        <v>6</v>
      </c>
      <c r="R26" s="31">
        <v>584308</v>
      </c>
      <c r="S26" s="31">
        <v>301024</v>
      </c>
      <c r="T26" s="60">
        <f t="shared" si="5"/>
        <v>8.1121600251921926</v>
      </c>
      <c r="U26" s="60">
        <f t="shared" si="6"/>
        <v>15.746252790475179</v>
      </c>
      <c r="V26" s="60">
        <f t="shared" si="2"/>
        <v>15.746252790475179</v>
      </c>
      <c r="W26" s="61">
        <f t="shared" si="7"/>
        <v>5.4852320675105488E-2</v>
      </c>
      <c r="X26" s="61">
        <f t="shared" si="4"/>
        <v>5.4852320675105488E-2</v>
      </c>
      <c r="Y26" s="62">
        <f>'Órdenes y Medidas'!C29/'Denuncias-Renuncias'!G26</f>
        <v>0.20675105485232068</v>
      </c>
      <c r="Z26" s="62">
        <f>'Órdenes y Medidas'!C29/'Denuncias-Renuncias'!C26</f>
        <v>0.20675105485232068</v>
      </c>
    </row>
    <row r="27" spans="2:26" ht="20.100000000000001" customHeight="1" thickBot="1" x14ac:dyDescent="0.25">
      <c r="B27" s="6" t="s">
        <v>214</v>
      </c>
      <c r="C27" s="33">
        <v>83</v>
      </c>
      <c r="D27" s="33">
        <v>66</v>
      </c>
      <c r="E27" s="33">
        <v>17</v>
      </c>
      <c r="F27" s="33">
        <v>0</v>
      </c>
      <c r="G27" s="33">
        <v>83</v>
      </c>
      <c r="H27" s="33">
        <v>0</v>
      </c>
      <c r="I27" s="33">
        <v>1</v>
      </c>
      <c r="J27" s="33">
        <v>64</v>
      </c>
      <c r="K27" s="33">
        <v>2</v>
      </c>
      <c r="L27" s="33">
        <v>4</v>
      </c>
      <c r="M27" s="33">
        <v>10</v>
      </c>
      <c r="N27" s="33">
        <v>2</v>
      </c>
      <c r="O27" s="33">
        <v>0</v>
      </c>
      <c r="P27" s="33">
        <v>0</v>
      </c>
      <c r="Q27" s="33">
        <v>0</v>
      </c>
      <c r="R27" s="33">
        <v>157918</v>
      </c>
      <c r="S27" s="33">
        <v>78593</v>
      </c>
      <c r="T27" s="60">
        <f t="shared" si="5"/>
        <v>5.2558922985346817</v>
      </c>
      <c r="U27" s="60">
        <f t="shared" si="6"/>
        <v>10.560736961306986</v>
      </c>
      <c r="V27" s="60">
        <f t="shared" si="2"/>
        <v>10.560736961306986</v>
      </c>
      <c r="W27" s="61">
        <f t="shared" si="7"/>
        <v>0</v>
      </c>
      <c r="X27" s="61">
        <f t="shared" si="4"/>
        <v>0</v>
      </c>
      <c r="Y27" s="62">
        <f>'Órdenes y Medidas'!C30/'Denuncias-Renuncias'!G27</f>
        <v>0.39759036144578314</v>
      </c>
      <c r="Z27" s="62">
        <f>'Órdenes y Medidas'!C30/'Denuncias-Renuncias'!C27</f>
        <v>0.39759036144578314</v>
      </c>
    </row>
    <row r="28" spans="2:26" ht="20.100000000000001" customHeight="1" thickBot="1" x14ac:dyDescent="0.25">
      <c r="B28" s="4" t="s">
        <v>215</v>
      </c>
      <c r="C28" s="33">
        <v>185</v>
      </c>
      <c r="D28" s="33">
        <v>121</v>
      </c>
      <c r="E28" s="33">
        <v>64</v>
      </c>
      <c r="F28" s="33">
        <v>2</v>
      </c>
      <c r="G28" s="33">
        <v>191</v>
      </c>
      <c r="H28" s="33">
        <v>0</v>
      </c>
      <c r="I28" s="33">
        <v>0</v>
      </c>
      <c r="J28" s="33">
        <v>151</v>
      </c>
      <c r="K28" s="33">
        <v>3</v>
      </c>
      <c r="L28" s="33">
        <v>34</v>
      </c>
      <c r="M28" s="33">
        <v>2</v>
      </c>
      <c r="N28" s="33">
        <v>1</v>
      </c>
      <c r="O28" s="33">
        <v>35</v>
      </c>
      <c r="P28" s="33">
        <v>19</v>
      </c>
      <c r="Q28" s="33">
        <v>16</v>
      </c>
      <c r="R28" s="33">
        <v>355943</v>
      </c>
      <c r="S28" s="33">
        <v>178079</v>
      </c>
      <c r="T28" s="60">
        <f t="shared" si="5"/>
        <v>5.3660277066833739</v>
      </c>
      <c r="U28" s="60">
        <f t="shared" si="6"/>
        <v>10.725576850723554</v>
      </c>
      <c r="V28" s="60">
        <f t="shared" si="2"/>
        <v>10.38864773499402</v>
      </c>
      <c r="W28" s="61">
        <f t="shared" si="7"/>
        <v>0.18324607329842932</v>
      </c>
      <c r="X28" s="61">
        <f t="shared" si="4"/>
        <v>0.1891891891891892</v>
      </c>
      <c r="Y28" s="62">
        <f>'Órdenes y Medidas'!C31/'Denuncias-Renuncias'!G28</f>
        <v>0.36125654450261779</v>
      </c>
      <c r="Z28" s="62">
        <f>'Órdenes y Medidas'!C31/'Denuncias-Renuncias'!C28</f>
        <v>0.37297297297297299</v>
      </c>
    </row>
    <row r="29" spans="2:26" ht="20.100000000000001" customHeight="1" thickBot="1" x14ac:dyDescent="0.25">
      <c r="B29" s="4" t="s">
        <v>216</v>
      </c>
      <c r="C29" s="32">
        <v>220</v>
      </c>
      <c r="D29" s="32">
        <v>187</v>
      </c>
      <c r="E29" s="32">
        <v>33</v>
      </c>
      <c r="F29" s="32">
        <v>3</v>
      </c>
      <c r="G29" s="32">
        <v>221</v>
      </c>
      <c r="H29" s="32">
        <v>1</v>
      </c>
      <c r="I29" s="32">
        <v>0</v>
      </c>
      <c r="J29" s="32">
        <v>214</v>
      </c>
      <c r="K29" s="32">
        <v>1</v>
      </c>
      <c r="L29" s="32">
        <v>0</v>
      </c>
      <c r="M29" s="32">
        <v>4</v>
      </c>
      <c r="N29" s="32">
        <v>1</v>
      </c>
      <c r="O29" s="32">
        <v>18</v>
      </c>
      <c r="P29" s="32">
        <v>16</v>
      </c>
      <c r="Q29" s="32">
        <v>2</v>
      </c>
      <c r="R29" s="32">
        <v>451436</v>
      </c>
      <c r="S29" s="32">
        <v>232044</v>
      </c>
      <c r="T29" s="60">
        <f t="shared" si="5"/>
        <v>4.8954890615724045</v>
      </c>
      <c r="U29" s="60">
        <f t="shared" si="6"/>
        <v>9.5240557825240035</v>
      </c>
      <c r="V29" s="60">
        <f t="shared" si="2"/>
        <v>9.480960507489959</v>
      </c>
      <c r="W29" s="61">
        <f t="shared" si="7"/>
        <v>8.1447963800904979E-2</v>
      </c>
      <c r="X29" s="61">
        <f t="shared" si="4"/>
        <v>8.1818181818181818E-2</v>
      </c>
      <c r="Y29" s="62">
        <f>'Órdenes y Medidas'!C32/'Denuncias-Renuncias'!G29</f>
        <v>0.28506787330316741</v>
      </c>
      <c r="Z29" s="62">
        <f>'Órdenes y Medidas'!C32/'Denuncias-Renuncias'!C29</f>
        <v>0.28636363636363638</v>
      </c>
    </row>
    <row r="30" spans="2:26" ht="20.100000000000001" customHeight="1" thickBot="1" x14ac:dyDescent="0.25">
      <c r="B30" s="4" t="s">
        <v>217</v>
      </c>
      <c r="C30" s="20">
        <v>72</v>
      </c>
      <c r="D30" s="20">
        <v>58</v>
      </c>
      <c r="E30" s="20">
        <v>14</v>
      </c>
      <c r="F30" s="20">
        <v>0</v>
      </c>
      <c r="G30" s="20">
        <v>72</v>
      </c>
      <c r="H30" s="20">
        <v>1</v>
      </c>
      <c r="I30" s="20">
        <v>0</v>
      </c>
      <c r="J30" s="20">
        <v>67</v>
      </c>
      <c r="K30" s="20">
        <v>0</v>
      </c>
      <c r="L30" s="20">
        <v>4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159066</v>
      </c>
      <c r="S30" s="20">
        <v>80250</v>
      </c>
      <c r="T30" s="60">
        <f t="shared" si="5"/>
        <v>4.5264229942288106</v>
      </c>
      <c r="U30" s="60">
        <f t="shared" si="6"/>
        <v>8.9719626168224291</v>
      </c>
      <c r="V30" s="60">
        <f t="shared" si="2"/>
        <v>8.9719626168224291</v>
      </c>
      <c r="W30" s="61">
        <f t="shared" si="7"/>
        <v>0</v>
      </c>
      <c r="X30" s="61">
        <f t="shared" si="4"/>
        <v>0</v>
      </c>
      <c r="Y30" s="62">
        <f>'Órdenes y Medidas'!C33/'Denuncias-Renuncias'!G30</f>
        <v>0.43055555555555558</v>
      </c>
      <c r="Z30" s="62">
        <f>'Órdenes y Medidas'!C33/'Denuncias-Renuncias'!C30</f>
        <v>0.43055555555555558</v>
      </c>
    </row>
    <row r="31" spans="2:26" ht="20.100000000000001" customHeight="1" thickBot="1" x14ac:dyDescent="0.25">
      <c r="B31" s="4" t="s">
        <v>218</v>
      </c>
      <c r="C31" s="20">
        <v>88</v>
      </c>
      <c r="D31" s="20">
        <v>73</v>
      </c>
      <c r="E31" s="20">
        <v>15</v>
      </c>
      <c r="F31" s="20">
        <v>0</v>
      </c>
      <c r="G31" s="20">
        <v>88</v>
      </c>
      <c r="H31" s="20">
        <v>0</v>
      </c>
      <c r="I31" s="20">
        <v>0</v>
      </c>
      <c r="J31" s="20">
        <v>88</v>
      </c>
      <c r="K31" s="20">
        <v>0</v>
      </c>
      <c r="L31" s="20">
        <v>0</v>
      </c>
      <c r="M31" s="20">
        <v>0</v>
      </c>
      <c r="N31" s="20">
        <v>0</v>
      </c>
      <c r="O31" s="20">
        <v>6</v>
      </c>
      <c r="P31" s="20">
        <v>5</v>
      </c>
      <c r="Q31" s="20">
        <v>1</v>
      </c>
      <c r="R31" s="20">
        <v>326934</v>
      </c>
      <c r="S31" s="20">
        <v>168253</v>
      </c>
      <c r="T31" s="60">
        <f t="shared" si="5"/>
        <v>2.6916747722781964</v>
      </c>
      <c r="U31" s="60">
        <f t="shared" si="6"/>
        <v>5.2302187776740983</v>
      </c>
      <c r="V31" s="60">
        <f t="shared" si="2"/>
        <v>5.2302187776740983</v>
      </c>
      <c r="W31" s="61">
        <f t="shared" si="7"/>
        <v>6.8181818181818177E-2</v>
      </c>
      <c r="X31" s="61">
        <f t="shared" si="4"/>
        <v>6.8181818181818177E-2</v>
      </c>
      <c r="Y31" s="62">
        <f>'Órdenes y Medidas'!C34/'Denuncias-Renuncias'!G31</f>
        <v>0.25</v>
      </c>
      <c r="Z31" s="62">
        <f>'Órdenes y Medidas'!C34/'Denuncias-Renuncias'!C31</f>
        <v>0.25</v>
      </c>
    </row>
    <row r="32" spans="2:26" ht="20.100000000000001" customHeight="1" thickBot="1" x14ac:dyDescent="0.25">
      <c r="B32" s="4" t="s">
        <v>219</v>
      </c>
      <c r="C32" s="20">
        <v>139</v>
      </c>
      <c r="D32" s="20">
        <v>71</v>
      </c>
      <c r="E32" s="20">
        <v>68</v>
      </c>
      <c r="F32" s="20">
        <v>1</v>
      </c>
      <c r="G32" s="20">
        <v>139</v>
      </c>
      <c r="H32" s="20">
        <v>4</v>
      </c>
      <c r="I32" s="20">
        <v>0</v>
      </c>
      <c r="J32" s="20">
        <v>107</v>
      </c>
      <c r="K32" s="20">
        <v>1</v>
      </c>
      <c r="L32" s="20">
        <v>12</v>
      </c>
      <c r="M32" s="20">
        <v>15</v>
      </c>
      <c r="N32" s="20">
        <v>0</v>
      </c>
      <c r="O32" s="20">
        <v>2</v>
      </c>
      <c r="P32" s="20">
        <v>2</v>
      </c>
      <c r="Q32" s="20">
        <v>0</v>
      </c>
      <c r="R32" s="20">
        <v>153422</v>
      </c>
      <c r="S32" s="20">
        <v>76457</v>
      </c>
      <c r="T32" s="60">
        <f t="shared" si="5"/>
        <v>9.0599783603394553</v>
      </c>
      <c r="U32" s="60">
        <f t="shared" si="6"/>
        <v>18.180153550361641</v>
      </c>
      <c r="V32" s="60">
        <f t="shared" si="2"/>
        <v>18.180153550361641</v>
      </c>
      <c r="W32" s="61">
        <f t="shared" si="7"/>
        <v>1.4388489208633094E-2</v>
      </c>
      <c r="X32" s="61">
        <f t="shared" si="4"/>
        <v>1.4388489208633094E-2</v>
      </c>
      <c r="Y32" s="62">
        <f>'Órdenes y Medidas'!C35/'Denuncias-Renuncias'!G32</f>
        <v>0.11510791366906475</v>
      </c>
      <c r="Z32" s="62">
        <f>'Órdenes y Medidas'!C35/'Denuncias-Renuncias'!C32</f>
        <v>0.11510791366906475</v>
      </c>
    </row>
    <row r="33" spans="2:26" ht="20.100000000000001" customHeight="1" thickBot="1" x14ac:dyDescent="0.25">
      <c r="B33" s="4" t="s">
        <v>220</v>
      </c>
      <c r="C33" s="20">
        <v>39</v>
      </c>
      <c r="D33" s="20">
        <v>17</v>
      </c>
      <c r="E33" s="20">
        <v>22</v>
      </c>
      <c r="F33" s="20">
        <v>0</v>
      </c>
      <c r="G33" s="20">
        <v>39</v>
      </c>
      <c r="H33" s="20">
        <v>0</v>
      </c>
      <c r="I33" s="20">
        <v>0</v>
      </c>
      <c r="J33" s="20">
        <v>33</v>
      </c>
      <c r="K33" s="20">
        <v>0</v>
      </c>
      <c r="L33" s="20">
        <v>4</v>
      </c>
      <c r="M33" s="20">
        <v>2</v>
      </c>
      <c r="N33" s="20">
        <v>0</v>
      </c>
      <c r="O33" s="20">
        <v>4</v>
      </c>
      <c r="P33" s="20">
        <v>1</v>
      </c>
      <c r="Q33" s="20">
        <v>3</v>
      </c>
      <c r="R33" s="20">
        <v>88658</v>
      </c>
      <c r="S33" s="20">
        <v>43798</v>
      </c>
      <c r="T33" s="60">
        <f t="shared" si="5"/>
        <v>4.3989262108326379</v>
      </c>
      <c r="U33" s="60">
        <f t="shared" si="6"/>
        <v>8.9045161879537869</v>
      </c>
      <c r="V33" s="60">
        <f t="shared" si="2"/>
        <v>8.9045161879537869</v>
      </c>
      <c r="W33" s="61">
        <f t="shared" si="7"/>
        <v>0.10256410256410256</v>
      </c>
      <c r="X33" s="61">
        <f t="shared" si="4"/>
        <v>0.10256410256410256</v>
      </c>
      <c r="Y33" s="62">
        <f>'Órdenes y Medidas'!C36/'Denuncias-Renuncias'!G33</f>
        <v>0.51282051282051277</v>
      </c>
      <c r="Z33" s="62">
        <f>'Órdenes y Medidas'!C36/'Denuncias-Renuncias'!C33</f>
        <v>0.51282051282051277</v>
      </c>
    </row>
    <row r="34" spans="2:26" ht="20.100000000000001" customHeight="1" thickBot="1" x14ac:dyDescent="0.25">
      <c r="B34" s="4" t="s">
        <v>221</v>
      </c>
      <c r="C34" s="20">
        <v>321</v>
      </c>
      <c r="D34" s="20">
        <v>216</v>
      </c>
      <c r="E34" s="20">
        <v>105</v>
      </c>
      <c r="F34" s="20">
        <v>0</v>
      </c>
      <c r="G34" s="20">
        <v>321</v>
      </c>
      <c r="H34" s="20">
        <v>5</v>
      </c>
      <c r="I34" s="20">
        <v>2</v>
      </c>
      <c r="J34" s="20">
        <v>247</v>
      </c>
      <c r="K34" s="20">
        <v>0</v>
      </c>
      <c r="L34" s="20">
        <v>60</v>
      </c>
      <c r="M34" s="20">
        <v>7</v>
      </c>
      <c r="N34" s="20">
        <v>0</v>
      </c>
      <c r="O34" s="20">
        <v>45</v>
      </c>
      <c r="P34" s="20">
        <v>10</v>
      </c>
      <c r="Q34" s="20">
        <v>35</v>
      </c>
      <c r="R34" s="20">
        <v>519184</v>
      </c>
      <c r="S34" s="20">
        <v>266427</v>
      </c>
      <c r="T34" s="60">
        <f t="shared" si="5"/>
        <v>6.1827791303275905</v>
      </c>
      <c r="U34" s="60">
        <f t="shared" si="6"/>
        <v>12.048328435181119</v>
      </c>
      <c r="V34" s="60">
        <f t="shared" si="2"/>
        <v>12.048328435181119</v>
      </c>
      <c r="W34" s="61">
        <f t="shared" si="7"/>
        <v>0.14018691588785046</v>
      </c>
      <c r="X34" s="61">
        <f t="shared" si="4"/>
        <v>0.14018691588785046</v>
      </c>
      <c r="Y34" s="62">
        <f>'Órdenes y Medidas'!C37/'Denuncias-Renuncias'!G34</f>
        <v>0.29595015576323985</v>
      </c>
      <c r="Z34" s="62">
        <f>'Órdenes y Medidas'!C37/'Denuncias-Renuncias'!C34</f>
        <v>0.29595015576323985</v>
      </c>
    </row>
    <row r="35" spans="2:26" ht="20.100000000000001" customHeight="1" thickBot="1" x14ac:dyDescent="0.25">
      <c r="B35" s="4" t="s">
        <v>222</v>
      </c>
      <c r="C35" s="20">
        <v>89</v>
      </c>
      <c r="D35" s="20">
        <v>82</v>
      </c>
      <c r="E35" s="20">
        <v>7</v>
      </c>
      <c r="F35" s="20">
        <v>0</v>
      </c>
      <c r="G35" s="20">
        <v>89</v>
      </c>
      <c r="H35" s="20">
        <v>0</v>
      </c>
      <c r="I35" s="20">
        <v>0</v>
      </c>
      <c r="J35" s="20">
        <v>71</v>
      </c>
      <c r="K35" s="20">
        <v>3</v>
      </c>
      <c r="L35" s="20">
        <v>10</v>
      </c>
      <c r="M35" s="20">
        <v>0</v>
      </c>
      <c r="N35" s="20">
        <v>5</v>
      </c>
      <c r="O35" s="20">
        <v>0</v>
      </c>
      <c r="P35" s="20">
        <v>0</v>
      </c>
      <c r="Q35" s="20">
        <v>0</v>
      </c>
      <c r="R35" s="20">
        <v>168720</v>
      </c>
      <c r="S35" s="20">
        <v>85166</v>
      </c>
      <c r="T35" s="60">
        <f t="shared" si="5"/>
        <v>5.2750118539592226</v>
      </c>
      <c r="U35" s="60">
        <f t="shared" si="6"/>
        <v>10.450179649155766</v>
      </c>
      <c r="V35" s="60">
        <f t="shared" si="2"/>
        <v>10.450179649155766</v>
      </c>
      <c r="W35" s="61">
        <f t="shared" si="7"/>
        <v>0</v>
      </c>
      <c r="X35" s="61">
        <f t="shared" si="4"/>
        <v>0</v>
      </c>
      <c r="Y35" s="62">
        <f>'Órdenes y Medidas'!C38/'Denuncias-Renuncias'!G35</f>
        <v>0.2808988764044944</v>
      </c>
      <c r="Z35" s="62">
        <f>'Órdenes y Medidas'!C38/'Denuncias-Renuncias'!C35</f>
        <v>0.2808988764044944</v>
      </c>
    </row>
    <row r="36" spans="2:26" ht="20.100000000000001" customHeight="1" thickBot="1" x14ac:dyDescent="0.25">
      <c r="B36" s="4" t="s">
        <v>223</v>
      </c>
      <c r="C36" s="20">
        <v>247</v>
      </c>
      <c r="D36" s="20">
        <v>166</v>
      </c>
      <c r="E36" s="20">
        <v>81</v>
      </c>
      <c r="F36" s="20">
        <v>0</v>
      </c>
      <c r="G36" s="20">
        <v>247</v>
      </c>
      <c r="H36" s="20">
        <v>0</v>
      </c>
      <c r="I36" s="20">
        <v>0</v>
      </c>
      <c r="J36" s="20">
        <v>230</v>
      </c>
      <c r="K36" s="20">
        <v>3</v>
      </c>
      <c r="L36" s="20">
        <v>8</v>
      </c>
      <c r="M36" s="20">
        <v>1</v>
      </c>
      <c r="N36" s="20">
        <v>5</v>
      </c>
      <c r="O36" s="20">
        <v>19</v>
      </c>
      <c r="P36" s="20">
        <v>12</v>
      </c>
      <c r="Q36" s="20">
        <v>7</v>
      </c>
      <c r="R36" s="20">
        <v>385927</v>
      </c>
      <c r="S36" s="20">
        <v>193022</v>
      </c>
      <c r="T36" s="60">
        <f t="shared" si="5"/>
        <v>6.4001741261948499</v>
      </c>
      <c r="U36" s="60">
        <f t="shared" si="6"/>
        <v>12.796468796303012</v>
      </c>
      <c r="V36" s="60">
        <f t="shared" si="2"/>
        <v>12.796468796303012</v>
      </c>
      <c r="W36" s="61">
        <f t="shared" si="7"/>
        <v>7.6923076923076927E-2</v>
      </c>
      <c r="X36" s="61">
        <f t="shared" si="4"/>
        <v>7.6923076923076927E-2</v>
      </c>
      <c r="Y36" s="62">
        <f>'Órdenes y Medidas'!C39/'Denuncias-Renuncias'!G36</f>
        <v>0.34817813765182187</v>
      </c>
      <c r="Z36" s="62">
        <f>'Órdenes y Medidas'!C39/'Denuncias-Renuncias'!C36</f>
        <v>0.34817813765182187</v>
      </c>
    </row>
    <row r="37" spans="2:26" ht="20.100000000000001" customHeight="1" thickBot="1" x14ac:dyDescent="0.25">
      <c r="B37" s="4" t="s">
        <v>224</v>
      </c>
      <c r="C37" s="20">
        <v>333</v>
      </c>
      <c r="D37" s="20">
        <v>259</v>
      </c>
      <c r="E37" s="20">
        <v>74</v>
      </c>
      <c r="F37" s="20">
        <v>1</v>
      </c>
      <c r="G37" s="20">
        <v>333</v>
      </c>
      <c r="H37" s="20">
        <v>1</v>
      </c>
      <c r="I37" s="20">
        <v>0</v>
      </c>
      <c r="J37" s="20">
        <v>248</v>
      </c>
      <c r="K37" s="20">
        <v>10</v>
      </c>
      <c r="L37" s="20">
        <v>57</v>
      </c>
      <c r="M37" s="20">
        <v>13</v>
      </c>
      <c r="N37" s="20">
        <v>4</v>
      </c>
      <c r="O37" s="20">
        <v>41</v>
      </c>
      <c r="P37" s="20">
        <v>39</v>
      </c>
      <c r="Q37" s="20">
        <v>2</v>
      </c>
      <c r="R37" s="20">
        <v>492209</v>
      </c>
      <c r="S37" s="20">
        <v>248637</v>
      </c>
      <c r="T37" s="60">
        <f t="shared" si="5"/>
        <v>6.7654187550410496</v>
      </c>
      <c r="U37" s="60">
        <f t="shared" si="6"/>
        <v>13.393018738160452</v>
      </c>
      <c r="V37" s="60">
        <f t="shared" si="2"/>
        <v>13.393018738160452</v>
      </c>
      <c r="W37" s="61">
        <f t="shared" si="7"/>
        <v>0.12312312312312312</v>
      </c>
      <c r="X37" s="61">
        <f t="shared" si="4"/>
        <v>0.12312312312312312</v>
      </c>
      <c r="Y37" s="62">
        <f>'Órdenes y Medidas'!C40/'Denuncias-Renuncias'!G37</f>
        <v>0.28828828828828829</v>
      </c>
      <c r="Z37" s="62">
        <f>'Órdenes y Medidas'!C40/'Denuncias-Renuncias'!C37</f>
        <v>0.28828828828828829</v>
      </c>
    </row>
    <row r="38" spans="2:26" ht="20.100000000000001" customHeight="1" thickBot="1" x14ac:dyDescent="0.25">
      <c r="B38" s="4" t="s">
        <v>225</v>
      </c>
      <c r="C38" s="20">
        <v>106</v>
      </c>
      <c r="D38" s="20">
        <v>57</v>
      </c>
      <c r="E38" s="20">
        <v>49</v>
      </c>
      <c r="F38" s="20">
        <v>0</v>
      </c>
      <c r="G38" s="20">
        <v>106</v>
      </c>
      <c r="H38" s="20">
        <v>0</v>
      </c>
      <c r="I38" s="20">
        <v>0</v>
      </c>
      <c r="J38" s="20">
        <v>99</v>
      </c>
      <c r="K38" s="20">
        <v>0</v>
      </c>
      <c r="L38" s="20">
        <v>0</v>
      </c>
      <c r="M38" s="20">
        <v>0</v>
      </c>
      <c r="N38" s="20">
        <v>7</v>
      </c>
      <c r="O38" s="20">
        <v>0</v>
      </c>
      <c r="P38" s="20">
        <v>0</v>
      </c>
      <c r="Q38" s="20">
        <v>0</v>
      </c>
      <c r="R38" s="20">
        <v>195315</v>
      </c>
      <c r="S38" s="20">
        <v>97301</v>
      </c>
      <c r="T38" s="60">
        <f t="shared" si="5"/>
        <v>5.4271305327291808</v>
      </c>
      <c r="U38" s="60">
        <f t="shared" si="6"/>
        <v>10.894029866085653</v>
      </c>
      <c r="V38" s="60">
        <f t="shared" si="2"/>
        <v>10.894029866085653</v>
      </c>
      <c r="W38" s="61">
        <f t="shared" si="7"/>
        <v>0</v>
      </c>
      <c r="X38" s="61">
        <f t="shared" si="4"/>
        <v>0</v>
      </c>
      <c r="Y38" s="62">
        <f>'Órdenes y Medidas'!C41/'Denuncias-Renuncias'!G38</f>
        <v>0.31132075471698112</v>
      </c>
      <c r="Z38" s="62">
        <f>'Órdenes y Medidas'!C41/'Denuncias-Renuncias'!C38</f>
        <v>0.31132075471698112</v>
      </c>
    </row>
    <row r="39" spans="2:26" ht="20.100000000000001" customHeight="1" thickBot="1" x14ac:dyDescent="0.25">
      <c r="B39" s="4" t="s">
        <v>226</v>
      </c>
      <c r="C39" s="20">
        <v>389</v>
      </c>
      <c r="D39" s="20">
        <v>280</v>
      </c>
      <c r="E39" s="20">
        <v>109</v>
      </c>
      <c r="F39" s="20">
        <v>0</v>
      </c>
      <c r="G39" s="20">
        <v>389</v>
      </c>
      <c r="H39" s="20">
        <v>4</v>
      </c>
      <c r="I39" s="20">
        <v>0</v>
      </c>
      <c r="J39" s="20">
        <v>146</v>
      </c>
      <c r="K39" s="20">
        <v>4</v>
      </c>
      <c r="L39" s="20">
        <v>32</v>
      </c>
      <c r="M39" s="20">
        <v>33</v>
      </c>
      <c r="N39" s="20">
        <v>170</v>
      </c>
      <c r="O39" s="20">
        <v>11</v>
      </c>
      <c r="P39" s="20">
        <v>6</v>
      </c>
      <c r="Q39" s="20">
        <v>5</v>
      </c>
      <c r="R39" s="20">
        <v>265566</v>
      </c>
      <c r="S39" s="20">
        <v>130958</v>
      </c>
      <c r="T39" s="60">
        <f t="shared" si="5"/>
        <v>14.647959452640777</v>
      </c>
      <c r="U39" s="60">
        <f t="shared" si="6"/>
        <v>29.704179966096</v>
      </c>
      <c r="V39" s="60">
        <f t="shared" si="2"/>
        <v>29.704179966096</v>
      </c>
      <c r="W39" s="61">
        <f t="shared" si="7"/>
        <v>2.8277634961439587E-2</v>
      </c>
      <c r="X39" s="61">
        <f t="shared" si="4"/>
        <v>2.8277634961439587E-2</v>
      </c>
      <c r="Y39" s="62">
        <f>'Órdenes y Medidas'!C42/'Denuncias-Renuncias'!G39</f>
        <v>0.12339331619537275</v>
      </c>
      <c r="Z39" s="62">
        <f>'Órdenes y Medidas'!C42/'Denuncias-Renuncias'!C39</f>
        <v>0.12339331619537275</v>
      </c>
    </row>
    <row r="40" spans="2:26" ht="20.100000000000001" customHeight="1" thickBot="1" x14ac:dyDescent="0.25">
      <c r="B40" s="4" t="s">
        <v>227</v>
      </c>
      <c r="C40" s="20">
        <v>464</v>
      </c>
      <c r="D40" s="20">
        <v>317</v>
      </c>
      <c r="E40" s="20">
        <v>147</v>
      </c>
      <c r="F40" s="20">
        <v>0</v>
      </c>
      <c r="G40" s="20">
        <v>506</v>
      </c>
      <c r="H40" s="20">
        <v>1</v>
      </c>
      <c r="I40" s="20">
        <v>1</v>
      </c>
      <c r="J40" s="20">
        <v>428</v>
      </c>
      <c r="K40" s="20">
        <v>11</v>
      </c>
      <c r="L40" s="20">
        <v>36</v>
      </c>
      <c r="M40" s="20">
        <v>15</v>
      </c>
      <c r="N40" s="20">
        <v>14</v>
      </c>
      <c r="O40" s="20">
        <v>11</v>
      </c>
      <c r="P40" s="20">
        <v>9</v>
      </c>
      <c r="Q40" s="20">
        <v>2</v>
      </c>
      <c r="R40" s="20">
        <v>708775</v>
      </c>
      <c r="S40" s="20">
        <v>352643</v>
      </c>
      <c r="T40" s="60">
        <f t="shared" si="5"/>
        <v>7.1390779866671368</v>
      </c>
      <c r="U40" s="60">
        <f t="shared" si="6"/>
        <v>14.348789001908445</v>
      </c>
      <c r="V40" s="60">
        <f t="shared" si="2"/>
        <v>13.157782800169011</v>
      </c>
      <c r="W40" s="61">
        <f t="shared" si="7"/>
        <v>2.1739130434782608E-2</v>
      </c>
      <c r="X40" s="61">
        <f t="shared" si="4"/>
        <v>2.3706896551724137E-2</v>
      </c>
      <c r="Y40" s="62">
        <f>'Órdenes y Medidas'!C43/'Denuncias-Renuncias'!G40</f>
        <v>0.19565217391304349</v>
      </c>
      <c r="Z40" s="62">
        <f>'Órdenes y Medidas'!C43/'Denuncias-Renuncias'!C40</f>
        <v>0.21336206896551724</v>
      </c>
    </row>
    <row r="41" spans="2:26" ht="20.100000000000001" customHeight="1" thickBot="1" x14ac:dyDescent="0.25">
      <c r="B41" s="4" t="s">
        <v>228</v>
      </c>
      <c r="C41" s="20">
        <v>3707</v>
      </c>
      <c r="D41" s="20">
        <v>2301</v>
      </c>
      <c r="E41" s="20">
        <v>1406</v>
      </c>
      <c r="F41" s="20">
        <v>9</v>
      </c>
      <c r="G41" s="20">
        <v>3763</v>
      </c>
      <c r="H41" s="20">
        <v>47</v>
      </c>
      <c r="I41" s="20">
        <v>5</v>
      </c>
      <c r="J41" s="20">
        <v>2549</v>
      </c>
      <c r="K41" s="20">
        <v>51</v>
      </c>
      <c r="L41" s="20">
        <v>755</v>
      </c>
      <c r="M41" s="20">
        <v>312</v>
      </c>
      <c r="N41" s="20">
        <v>44</v>
      </c>
      <c r="O41" s="20">
        <v>547</v>
      </c>
      <c r="P41" s="20">
        <v>302</v>
      </c>
      <c r="Q41" s="20">
        <v>245</v>
      </c>
      <c r="R41" s="20">
        <v>5711405</v>
      </c>
      <c r="S41" s="20">
        <v>2921726</v>
      </c>
      <c r="T41" s="60">
        <f t="shared" si="5"/>
        <v>6.5885714635890817</v>
      </c>
      <c r="U41" s="60">
        <f t="shared" si="6"/>
        <v>12.879373356707644</v>
      </c>
      <c r="V41" s="60">
        <f t="shared" si="2"/>
        <v>12.687705828677981</v>
      </c>
      <c r="W41" s="61">
        <f t="shared" si="7"/>
        <v>0.14536274249269199</v>
      </c>
      <c r="X41" s="61">
        <f t="shared" si="4"/>
        <v>0.1475586727812247</v>
      </c>
      <c r="Y41" s="62">
        <f>'Órdenes y Medidas'!C44/'Denuncias-Renuncias'!G41</f>
        <v>0.24475152803614136</v>
      </c>
      <c r="Z41" s="62">
        <f>'Órdenes y Medidas'!C44/'Denuncias-Renuncias'!C41</f>
        <v>0.24844888049635824</v>
      </c>
    </row>
    <row r="42" spans="2:26" ht="20.100000000000001" customHeight="1" thickBot="1" x14ac:dyDescent="0.25">
      <c r="B42" s="4" t="s">
        <v>229</v>
      </c>
      <c r="C42" s="20">
        <v>613</v>
      </c>
      <c r="D42" s="20">
        <v>372</v>
      </c>
      <c r="E42" s="20">
        <v>241</v>
      </c>
      <c r="F42" s="20">
        <v>0</v>
      </c>
      <c r="G42" s="20">
        <v>613</v>
      </c>
      <c r="H42" s="20">
        <v>75</v>
      </c>
      <c r="I42" s="20">
        <v>0</v>
      </c>
      <c r="J42" s="20">
        <v>442</v>
      </c>
      <c r="K42" s="20">
        <v>7</v>
      </c>
      <c r="L42" s="20">
        <v>46</v>
      </c>
      <c r="M42" s="20">
        <v>32</v>
      </c>
      <c r="N42" s="20">
        <v>11</v>
      </c>
      <c r="O42" s="20">
        <v>68</v>
      </c>
      <c r="P42" s="20">
        <v>40</v>
      </c>
      <c r="Q42" s="20">
        <v>28</v>
      </c>
      <c r="R42" s="20">
        <v>784991</v>
      </c>
      <c r="S42" s="20">
        <v>392015</v>
      </c>
      <c r="T42" s="60">
        <f t="shared" si="5"/>
        <v>7.8090067274656656</v>
      </c>
      <c r="U42" s="60">
        <f t="shared" si="6"/>
        <v>15.63715674145122</v>
      </c>
      <c r="V42" s="60">
        <f t="shared" si="2"/>
        <v>15.63715674145122</v>
      </c>
      <c r="W42" s="61">
        <f t="shared" si="7"/>
        <v>0.11092985318107668</v>
      </c>
      <c r="X42" s="61">
        <f t="shared" si="4"/>
        <v>0.11092985318107668</v>
      </c>
      <c r="Y42" s="62">
        <f>'Órdenes y Medidas'!C45/'Denuncias-Renuncias'!G42</f>
        <v>0.19086460032626426</v>
      </c>
      <c r="Z42" s="62">
        <f>'Órdenes y Medidas'!C45/'Denuncias-Renuncias'!C42</f>
        <v>0.19086460032626426</v>
      </c>
    </row>
    <row r="43" spans="2:26" ht="20.100000000000001" customHeight="1" thickBot="1" x14ac:dyDescent="0.25">
      <c r="B43" s="4" t="s">
        <v>230</v>
      </c>
      <c r="C43" s="20">
        <v>326</v>
      </c>
      <c r="D43" s="20">
        <v>157</v>
      </c>
      <c r="E43" s="20">
        <v>169</v>
      </c>
      <c r="F43" s="20">
        <v>3</v>
      </c>
      <c r="G43" s="20">
        <v>326</v>
      </c>
      <c r="H43" s="20">
        <v>0</v>
      </c>
      <c r="I43" s="20">
        <v>0</v>
      </c>
      <c r="J43" s="20">
        <v>223</v>
      </c>
      <c r="K43" s="20">
        <v>5</v>
      </c>
      <c r="L43" s="20">
        <v>34</v>
      </c>
      <c r="M43" s="20">
        <v>64</v>
      </c>
      <c r="N43" s="20">
        <v>0</v>
      </c>
      <c r="O43" s="20">
        <v>40</v>
      </c>
      <c r="P43" s="20">
        <v>20</v>
      </c>
      <c r="Q43" s="20">
        <v>20</v>
      </c>
      <c r="R43" s="20">
        <v>439128</v>
      </c>
      <c r="S43" s="20">
        <v>215275</v>
      </c>
      <c r="T43" s="60">
        <f t="shared" si="5"/>
        <v>7.4238035379206062</v>
      </c>
      <c r="U43" s="60">
        <f t="shared" si="6"/>
        <v>15.143421205434908</v>
      </c>
      <c r="V43" s="60">
        <f t="shared" ref="V43:V61" si="8">+(C43/S43)*10000</f>
        <v>15.143421205434908</v>
      </c>
      <c r="W43" s="61">
        <f t="shared" si="7"/>
        <v>0.12269938650306748</v>
      </c>
      <c r="X43" s="61">
        <f t="shared" ref="X43:X61" si="9">O43/C43</f>
        <v>0.12269938650306748</v>
      </c>
      <c r="Y43" s="62">
        <f>'Órdenes y Medidas'!C46/'Denuncias-Renuncias'!G43</f>
        <v>0.22699386503067484</v>
      </c>
      <c r="Z43" s="62">
        <f>'Órdenes y Medidas'!C46/'Denuncias-Renuncias'!C43</f>
        <v>0.22699386503067484</v>
      </c>
    </row>
    <row r="44" spans="2:26" ht="20.100000000000001" customHeight="1" thickBot="1" x14ac:dyDescent="0.25">
      <c r="B44" s="4" t="s">
        <v>231</v>
      </c>
      <c r="C44" s="20">
        <v>698</v>
      </c>
      <c r="D44" s="20">
        <v>410</v>
      </c>
      <c r="E44" s="20">
        <v>288</v>
      </c>
      <c r="F44" s="20">
        <v>0</v>
      </c>
      <c r="G44" s="20">
        <v>698</v>
      </c>
      <c r="H44" s="20">
        <v>0</v>
      </c>
      <c r="I44" s="20">
        <v>0</v>
      </c>
      <c r="J44" s="20">
        <v>622</v>
      </c>
      <c r="K44" s="20">
        <v>8</v>
      </c>
      <c r="L44" s="20">
        <v>14</v>
      </c>
      <c r="M44" s="20">
        <v>50</v>
      </c>
      <c r="N44" s="20">
        <v>4</v>
      </c>
      <c r="O44" s="20">
        <v>101</v>
      </c>
      <c r="P44" s="20">
        <v>61</v>
      </c>
      <c r="Q44" s="20">
        <v>40</v>
      </c>
      <c r="R44" s="20">
        <v>821404</v>
      </c>
      <c r="S44" s="20">
        <v>411165</v>
      </c>
      <c r="T44" s="60">
        <f t="shared" si="5"/>
        <v>8.4976454947869744</v>
      </c>
      <c r="U44" s="60">
        <f t="shared" si="6"/>
        <v>16.976153125874042</v>
      </c>
      <c r="V44" s="60">
        <f t="shared" si="8"/>
        <v>16.976153125874042</v>
      </c>
      <c r="W44" s="61">
        <f t="shared" si="7"/>
        <v>0.14469914040114612</v>
      </c>
      <c r="X44" s="61">
        <f t="shared" si="9"/>
        <v>0.14469914040114612</v>
      </c>
      <c r="Y44" s="62">
        <f>'Órdenes y Medidas'!C47/'Denuncias-Renuncias'!G44</f>
        <v>0.26790830945558741</v>
      </c>
      <c r="Z44" s="62">
        <f>'Órdenes y Medidas'!C47/'Denuncias-Renuncias'!C44</f>
        <v>0.26790830945558741</v>
      </c>
    </row>
    <row r="45" spans="2:26" ht="20.100000000000001" customHeight="1" thickBot="1" x14ac:dyDescent="0.25">
      <c r="B45" s="4" t="s">
        <v>232</v>
      </c>
      <c r="C45" s="20">
        <v>2104</v>
      </c>
      <c r="D45" s="20">
        <v>1193</v>
      </c>
      <c r="E45" s="20">
        <v>911</v>
      </c>
      <c r="F45" s="20">
        <v>20</v>
      </c>
      <c r="G45" s="20">
        <v>2104</v>
      </c>
      <c r="H45" s="20">
        <v>1</v>
      </c>
      <c r="I45" s="20">
        <v>2</v>
      </c>
      <c r="J45" s="20">
        <v>1568</v>
      </c>
      <c r="K45" s="20">
        <v>47</v>
      </c>
      <c r="L45" s="20">
        <v>234</v>
      </c>
      <c r="M45" s="20">
        <v>242</v>
      </c>
      <c r="N45" s="20">
        <v>10</v>
      </c>
      <c r="O45" s="20">
        <v>196</v>
      </c>
      <c r="P45" s="20">
        <v>92</v>
      </c>
      <c r="Q45" s="20">
        <v>104</v>
      </c>
      <c r="R45" s="20">
        <v>1878970</v>
      </c>
      <c r="S45" s="20">
        <v>948311</v>
      </c>
      <c r="T45" s="60">
        <f t="shared" si="5"/>
        <v>11.197624230296386</v>
      </c>
      <c r="U45" s="60">
        <f t="shared" si="6"/>
        <v>22.186814241319567</v>
      </c>
      <c r="V45" s="60">
        <f t="shared" si="8"/>
        <v>22.186814241319567</v>
      </c>
      <c r="W45" s="61">
        <f t="shared" si="7"/>
        <v>9.3155893536121678E-2</v>
      </c>
      <c r="X45" s="61">
        <f t="shared" si="9"/>
        <v>9.3155893536121678E-2</v>
      </c>
      <c r="Y45" s="62">
        <f>'Órdenes y Medidas'!C48/'Denuncias-Renuncias'!G45</f>
        <v>0.24762357414448669</v>
      </c>
      <c r="Z45" s="62">
        <f>'Órdenes y Medidas'!C48/'Denuncias-Renuncias'!C45</f>
        <v>0.24762357414448669</v>
      </c>
    </row>
    <row r="46" spans="2:26" ht="20.100000000000001" customHeight="1" thickBot="1" x14ac:dyDescent="0.25">
      <c r="B46" s="4" t="s">
        <v>233</v>
      </c>
      <c r="C46" s="20">
        <v>426</v>
      </c>
      <c r="D46" s="20">
        <v>250</v>
      </c>
      <c r="E46" s="20">
        <v>176</v>
      </c>
      <c r="F46" s="20">
        <v>0</v>
      </c>
      <c r="G46" s="20">
        <v>426</v>
      </c>
      <c r="H46" s="20">
        <v>4</v>
      </c>
      <c r="I46" s="20">
        <v>0</v>
      </c>
      <c r="J46" s="20">
        <v>387</v>
      </c>
      <c r="K46" s="20">
        <v>5</v>
      </c>
      <c r="L46" s="20">
        <v>7</v>
      </c>
      <c r="M46" s="20">
        <v>23</v>
      </c>
      <c r="N46" s="20">
        <v>0</v>
      </c>
      <c r="O46" s="20">
        <v>46</v>
      </c>
      <c r="P46" s="20">
        <v>19</v>
      </c>
      <c r="Q46" s="20">
        <v>27</v>
      </c>
      <c r="R46" s="20">
        <v>586907</v>
      </c>
      <c r="S46" s="20">
        <v>295524</v>
      </c>
      <c r="T46" s="60">
        <f t="shared" si="5"/>
        <v>7.2583901708447849</v>
      </c>
      <c r="U46" s="60">
        <f t="shared" si="6"/>
        <v>14.415072887481221</v>
      </c>
      <c r="V46" s="60">
        <f t="shared" si="8"/>
        <v>14.415072887481221</v>
      </c>
      <c r="W46" s="61">
        <f t="shared" si="7"/>
        <v>0.107981220657277</v>
      </c>
      <c r="X46" s="61">
        <f t="shared" si="9"/>
        <v>0.107981220657277</v>
      </c>
      <c r="Y46" s="62">
        <f>'Órdenes y Medidas'!C49/'Denuncias-Renuncias'!G46</f>
        <v>0.23474178403755869</v>
      </c>
      <c r="Z46" s="62">
        <f>'Órdenes y Medidas'!C49/'Denuncias-Renuncias'!C46</f>
        <v>0.23474178403755869</v>
      </c>
    </row>
    <row r="47" spans="2:26" ht="20.100000000000001" customHeight="1" thickBot="1" x14ac:dyDescent="0.25">
      <c r="B47" s="4" t="s">
        <v>234</v>
      </c>
      <c r="C47" s="20">
        <v>3059</v>
      </c>
      <c r="D47" s="20">
        <v>2007</v>
      </c>
      <c r="E47" s="20">
        <v>1052</v>
      </c>
      <c r="F47" s="20">
        <v>8</v>
      </c>
      <c r="G47" s="20">
        <v>3126</v>
      </c>
      <c r="H47" s="20">
        <v>37</v>
      </c>
      <c r="I47" s="20">
        <v>2</v>
      </c>
      <c r="J47" s="20">
        <v>1908</v>
      </c>
      <c r="K47" s="20">
        <v>54</v>
      </c>
      <c r="L47" s="20">
        <v>547</v>
      </c>
      <c r="M47" s="20">
        <v>402</v>
      </c>
      <c r="N47" s="20">
        <v>176</v>
      </c>
      <c r="O47" s="20">
        <v>427</v>
      </c>
      <c r="P47" s="20">
        <v>253</v>
      </c>
      <c r="Q47" s="20">
        <v>174</v>
      </c>
      <c r="R47" s="20">
        <v>2583538</v>
      </c>
      <c r="S47" s="20">
        <v>1318255</v>
      </c>
      <c r="T47" s="60">
        <f t="shared" si="5"/>
        <v>12.099686553865281</v>
      </c>
      <c r="U47" s="60">
        <f t="shared" si="6"/>
        <v>23.713166269045061</v>
      </c>
      <c r="V47" s="60">
        <f t="shared" si="8"/>
        <v>23.204918623483316</v>
      </c>
      <c r="W47" s="61">
        <f t="shared" si="7"/>
        <v>0.13659628918746</v>
      </c>
      <c r="X47" s="61">
        <f t="shared" si="9"/>
        <v>0.13958810068649885</v>
      </c>
      <c r="Y47" s="62">
        <f>'Órdenes y Medidas'!C50/'Denuncias-Renuncias'!G47</f>
        <v>0.19801663467690339</v>
      </c>
      <c r="Z47" s="62">
        <f>'Órdenes y Medidas'!C50/'Denuncias-Renuncias'!C47</f>
        <v>0.20235371036286368</v>
      </c>
    </row>
    <row r="48" spans="2:26" ht="20.100000000000001" customHeight="1" thickBot="1" x14ac:dyDescent="0.25">
      <c r="B48" s="4" t="s">
        <v>235</v>
      </c>
      <c r="C48" s="20">
        <v>437</v>
      </c>
      <c r="D48" s="20">
        <v>392</v>
      </c>
      <c r="E48" s="20">
        <v>45</v>
      </c>
      <c r="F48" s="20">
        <v>7</v>
      </c>
      <c r="G48" s="20">
        <v>440</v>
      </c>
      <c r="H48" s="20">
        <v>2</v>
      </c>
      <c r="I48" s="20">
        <v>0</v>
      </c>
      <c r="J48" s="20">
        <v>266</v>
      </c>
      <c r="K48" s="20">
        <v>10</v>
      </c>
      <c r="L48" s="20">
        <v>72</v>
      </c>
      <c r="M48" s="20">
        <v>20</v>
      </c>
      <c r="N48" s="20">
        <v>70</v>
      </c>
      <c r="O48" s="20">
        <v>28</v>
      </c>
      <c r="P48" s="20">
        <v>24</v>
      </c>
      <c r="Q48" s="20">
        <v>4</v>
      </c>
      <c r="R48" s="20">
        <v>669733</v>
      </c>
      <c r="S48" s="20">
        <v>338807</v>
      </c>
      <c r="T48" s="60">
        <f t="shared" si="5"/>
        <v>6.5697822863738233</v>
      </c>
      <c r="U48" s="60">
        <f t="shared" si="6"/>
        <v>12.986744665842206</v>
      </c>
      <c r="V48" s="60">
        <f t="shared" si="8"/>
        <v>12.898198679484191</v>
      </c>
      <c r="W48" s="61">
        <f t="shared" si="7"/>
        <v>6.363636363636363E-2</v>
      </c>
      <c r="X48" s="61">
        <f t="shared" si="9"/>
        <v>6.4073226544622428E-2</v>
      </c>
      <c r="Y48" s="62">
        <f>'Órdenes y Medidas'!C51/'Denuncias-Renuncias'!G48</f>
        <v>0.35</v>
      </c>
      <c r="Z48" s="62">
        <f>'Órdenes y Medidas'!C51/'Denuncias-Renuncias'!C48</f>
        <v>0.35240274599542332</v>
      </c>
    </row>
    <row r="49" spans="2:26" ht="20.100000000000001" customHeight="1" thickBot="1" x14ac:dyDescent="0.25">
      <c r="B49" s="4" t="s">
        <v>236</v>
      </c>
      <c r="C49" s="20">
        <v>208</v>
      </c>
      <c r="D49" s="20">
        <v>185</v>
      </c>
      <c r="E49" s="20">
        <v>23</v>
      </c>
      <c r="F49" s="20">
        <v>0</v>
      </c>
      <c r="G49" s="20">
        <v>208</v>
      </c>
      <c r="H49" s="20">
        <v>3</v>
      </c>
      <c r="I49" s="20">
        <v>0</v>
      </c>
      <c r="J49" s="20">
        <v>169</v>
      </c>
      <c r="K49" s="20">
        <v>6</v>
      </c>
      <c r="L49" s="20">
        <v>16</v>
      </c>
      <c r="M49" s="20">
        <v>14</v>
      </c>
      <c r="N49" s="20">
        <v>0</v>
      </c>
      <c r="O49" s="20">
        <v>3</v>
      </c>
      <c r="P49" s="20">
        <v>3</v>
      </c>
      <c r="Q49" s="20">
        <v>0</v>
      </c>
      <c r="R49" s="20">
        <v>389030</v>
      </c>
      <c r="S49" s="20">
        <v>196344</v>
      </c>
      <c r="T49" s="60">
        <f t="shared" si="5"/>
        <v>5.3466313651903459</v>
      </c>
      <c r="U49" s="60">
        <f t="shared" si="6"/>
        <v>10.593651957788373</v>
      </c>
      <c r="V49" s="60">
        <f t="shared" si="8"/>
        <v>10.593651957788373</v>
      </c>
      <c r="W49" s="61">
        <f t="shared" si="7"/>
        <v>1.4423076923076924E-2</v>
      </c>
      <c r="X49" s="61">
        <f t="shared" si="9"/>
        <v>1.4423076923076924E-2</v>
      </c>
      <c r="Y49" s="62">
        <f>'Órdenes y Medidas'!C52/'Denuncias-Renuncias'!G49</f>
        <v>0.25480769230769229</v>
      </c>
      <c r="Z49" s="62">
        <f>'Órdenes y Medidas'!C52/'Denuncias-Renuncias'!C49</f>
        <v>0.25480769230769229</v>
      </c>
    </row>
    <row r="50" spans="2:26" ht="20.100000000000001" customHeight="1" thickBot="1" x14ac:dyDescent="0.25">
      <c r="B50" s="4" t="s">
        <v>237</v>
      </c>
      <c r="C50" s="20">
        <v>687</v>
      </c>
      <c r="D50" s="20">
        <v>583</v>
      </c>
      <c r="E50" s="20">
        <v>104</v>
      </c>
      <c r="F50" s="20">
        <v>7</v>
      </c>
      <c r="G50" s="20">
        <v>700</v>
      </c>
      <c r="H50" s="20">
        <v>3</v>
      </c>
      <c r="I50" s="20">
        <v>1</v>
      </c>
      <c r="J50" s="20">
        <v>560</v>
      </c>
      <c r="K50" s="20">
        <v>3</v>
      </c>
      <c r="L50" s="20">
        <v>82</v>
      </c>
      <c r="M50" s="20">
        <v>47</v>
      </c>
      <c r="N50" s="20">
        <v>4</v>
      </c>
      <c r="O50" s="20">
        <v>71</v>
      </c>
      <c r="P50" s="20">
        <v>60</v>
      </c>
      <c r="Q50" s="20">
        <v>11</v>
      </c>
      <c r="R50" s="20">
        <v>1119545</v>
      </c>
      <c r="S50" s="20">
        <v>582839</v>
      </c>
      <c r="T50" s="60">
        <f t="shared" si="5"/>
        <v>6.2525400944133551</v>
      </c>
      <c r="U50" s="60">
        <f t="shared" si="6"/>
        <v>12.010177767788361</v>
      </c>
      <c r="V50" s="60">
        <f t="shared" si="8"/>
        <v>11.787131609243719</v>
      </c>
      <c r="W50" s="61">
        <f t="shared" si="7"/>
        <v>0.10142857142857142</v>
      </c>
      <c r="X50" s="61">
        <f t="shared" si="9"/>
        <v>0.10334788937409024</v>
      </c>
      <c r="Y50" s="62">
        <f>'Órdenes y Medidas'!C53/'Denuncias-Renuncias'!G50</f>
        <v>0.36142857142857143</v>
      </c>
      <c r="Z50" s="62">
        <f>'Órdenes y Medidas'!C53/'Denuncias-Renuncias'!C50</f>
        <v>0.36826783114992723</v>
      </c>
    </row>
    <row r="51" spans="2:26" ht="20.100000000000001" customHeight="1" thickBot="1" x14ac:dyDescent="0.25">
      <c r="B51" s="4" t="s">
        <v>238</v>
      </c>
      <c r="C51" s="20">
        <v>212</v>
      </c>
      <c r="D51" s="20">
        <v>172</v>
      </c>
      <c r="E51" s="20">
        <v>40</v>
      </c>
      <c r="F51" s="20">
        <v>0</v>
      </c>
      <c r="G51" s="20">
        <v>212</v>
      </c>
      <c r="H51" s="20">
        <v>1</v>
      </c>
      <c r="I51" s="20">
        <v>0</v>
      </c>
      <c r="J51" s="20">
        <v>179</v>
      </c>
      <c r="K51" s="20">
        <v>2</v>
      </c>
      <c r="L51" s="20">
        <v>16</v>
      </c>
      <c r="M51" s="20">
        <v>9</v>
      </c>
      <c r="N51" s="20">
        <v>5</v>
      </c>
      <c r="O51" s="20">
        <v>19</v>
      </c>
      <c r="P51" s="20">
        <v>14</v>
      </c>
      <c r="Q51" s="20">
        <v>5</v>
      </c>
      <c r="R51" s="20">
        <v>325851</v>
      </c>
      <c r="S51" s="20">
        <v>168025</v>
      </c>
      <c r="T51" s="60">
        <f t="shared" si="5"/>
        <v>6.5060411046766768</v>
      </c>
      <c r="U51" s="60">
        <f t="shared" si="6"/>
        <v>12.617170063978573</v>
      </c>
      <c r="V51" s="60">
        <f t="shared" si="8"/>
        <v>12.617170063978573</v>
      </c>
      <c r="W51" s="61">
        <f t="shared" si="7"/>
        <v>8.9622641509433956E-2</v>
      </c>
      <c r="X51" s="61">
        <f t="shared" si="9"/>
        <v>8.9622641509433956E-2</v>
      </c>
      <c r="Y51" s="62">
        <f>'Órdenes y Medidas'!C54/'Denuncias-Renuncias'!G51</f>
        <v>0.25</v>
      </c>
      <c r="Z51" s="62">
        <f>'Órdenes y Medidas'!C54/'Denuncias-Renuncias'!C51</f>
        <v>0.25</v>
      </c>
    </row>
    <row r="52" spans="2:26" ht="20.100000000000001" customHeight="1" thickBot="1" x14ac:dyDescent="0.25">
      <c r="B52" s="4" t="s">
        <v>239</v>
      </c>
      <c r="C52" s="20">
        <v>185</v>
      </c>
      <c r="D52" s="20">
        <v>137</v>
      </c>
      <c r="E52" s="20">
        <v>48</v>
      </c>
      <c r="F52" s="20">
        <v>0</v>
      </c>
      <c r="G52" s="20">
        <v>185</v>
      </c>
      <c r="H52" s="20">
        <v>18</v>
      </c>
      <c r="I52" s="20">
        <v>0</v>
      </c>
      <c r="J52" s="20">
        <v>143</v>
      </c>
      <c r="K52" s="20">
        <v>11</v>
      </c>
      <c r="L52" s="20">
        <v>10</v>
      </c>
      <c r="M52" s="20">
        <v>1</v>
      </c>
      <c r="N52" s="20">
        <v>2</v>
      </c>
      <c r="O52" s="20">
        <v>5</v>
      </c>
      <c r="P52" s="20">
        <v>4</v>
      </c>
      <c r="Q52" s="20">
        <v>1</v>
      </c>
      <c r="R52" s="20">
        <v>304910</v>
      </c>
      <c r="S52" s="20">
        <v>158584</v>
      </c>
      <c r="T52" s="60">
        <f t="shared" si="5"/>
        <v>6.0673641402381033</v>
      </c>
      <c r="U52" s="60">
        <f t="shared" si="6"/>
        <v>11.665741815063312</v>
      </c>
      <c r="V52" s="60">
        <f t="shared" si="8"/>
        <v>11.665741815063312</v>
      </c>
      <c r="W52" s="61">
        <f t="shared" si="7"/>
        <v>2.7027027027027029E-2</v>
      </c>
      <c r="X52" s="61">
        <f t="shared" si="9"/>
        <v>2.7027027027027029E-2</v>
      </c>
      <c r="Y52" s="62">
        <f>'Órdenes y Medidas'!C55/'Denuncias-Renuncias'!G52</f>
        <v>0.2810810810810811</v>
      </c>
      <c r="Z52" s="62">
        <f>'Órdenes y Medidas'!C55/'Denuncias-Renuncias'!C52</f>
        <v>0.2810810810810811</v>
      </c>
    </row>
    <row r="53" spans="2:26" ht="20.100000000000001" customHeight="1" thickBot="1" x14ac:dyDescent="0.25">
      <c r="B53" s="4" t="s">
        <v>240</v>
      </c>
      <c r="C53" s="20">
        <v>552</v>
      </c>
      <c r="D53" s="20">
        <v>479</v>
      </c>
      <c r="E53" s="20">
        <v>73</v>
      </c>
      <c r="F53" s="20">
        <v>4</v>
      </c>
      <c r="G53" s="20">
        <v>552</v>
      </c>
      <c r="H53" s="20">
        <v>3</v>
      </c>
      <c r="I53" s="20">
        <v>0</v>
      </c>
      <c r="J53" s="20">
        <v>502</v>
      </c>
      <c r="K53" s="20">
        <v>10</v>
      </c>
      <c r="L53" s="20">
        <v>19</v>
      </c>
      <c r="M53" s="20">
        <v>17</v>
      </c>
      <c r="N53" s="20">
        <v>1</v>
      </c>
      <c r="O53" s="20">
        <v>13</v>
      </c>
      <c r="P53" s="20">
        <v>9</v>
      </c>
      <c r="Q53" s="20">
        <v>4</v>
      </c>
      <c r="R53" s="20">
        <v>943939</v>
      </c>
      <c r="S53" s="20">
        <v>488195</v>
      </c>
      <c r="T53" s="60">
        <f t="shared" si="5"/>
        <v>5.847835506319794</v>
      </c>
      <c r="U53" s="60">
        <f t="shared" si="6"/>
        <v>11.306957260930572</v>
      </c>
      <c r="V53" s="60">
        <f t="shared" si="8"/>
        <v>11.306957260930572</v>
      </c>
      <c r="W53" s="61">
        <f t="shared" si="7"/>
        <v>2.355072463768116E-2</v>
      </c>
      <c r="X53" s="61">
        <f t="shared" si="9"/>
        <v>2.355072463768116E-2</v>
      </c>
      <c r="Y53" s="62">
        <f>'Órdenes y Medidas'!C56/'Denuncias-Renuncias'!G53</f>
        <v>0.30253623188405798</v>
      </c>
      <c r="Z53" s="62">
        <f>'Órdenes y Medidas'!C56/'Denuncias-Renuncias'!C53</f>
        <v>0.30253623188405798</v>
      </c>
    </row>
    <row r="54" spans="2:26" ht="20.100000000000001" customHeight="1" thickBot="1" x14ac:dyDescent="0.25">
      <c r="B54" s="4" t="s">
        <v>241</v>
      </c>
      <c r="C54" s="20">
        <v>6407</v>
      </c>
      <c r="D54" s="20">
        <v>3491</v>
      </c>
      <c r="E54" s="20">
        <v>2916</v>
      </c>
      <c r="F54" s="20">
        <v>5</v>
      </c>
      <c r="G54" s="20">
        <v>6504</v>
      </c>
      <c r="H54" s="20">
        <v>87</v>
      </c>
      <c r="I54" s="20">
        <v>5</v>
      </c>
      <c r="J54" s="20">
        <v>4737</v>
      </c>
      <c r="K54" s="20">
        <v>58</v>
      </c>
      <c r="L54" s="20">
        <v>1011</v>
      </c>
      <c r="M54" s="20">
        <v>363</v>
      </c>
      <c r="N54" s="20">
        <v>243</v>
      </c>
      <c r="O54" s="20">
        <v>1021</v>
      </c>
      <c r="P54" s="20">
        <v>610</v>
      </c>
      <c r="Q54" s="20">
        <v>411</v>
      </c>
      <c r="R54" s="20">
        <v>6745591</v>
      </c>
      <c r="S54" s="20">
        <v>3518430</v>
      </c>
      <c r="T54" s="60">
        <f t="shared" si="5"/>
        <v>9.6418534714008022</v>
      </c>
      <c r="U54" s="60">
        <f t="shared" si="6"/>
        <v>18.485517688287104</v>
      </c>
      <c r="V54" s="60">
        <f t="shared" si="8"/>
        <v>18.209826541951951</v>
      </c>
      <c r="W54" s="61">
        <f t="shared" si="7"/>
        <v>0.15698031980319804</v>
      </c>
      <c r="X54" s="61">
        <f t="shared" si="9"/>
        <v>0.1593569533322928</v>
      </c>
      <c r="Y54" s="62">
        <f>'Órdenes y Medidas'!C57/'Denuncias-Renuncias'!G54</f>
        <v>0.23370233702337023</v>
      </c>
      <c r="Z54" s="62">
        <f>'Órdenes y Medidas'!C57/'Denuncias-Renuncias'!C54</f>
        <v>0.23724051818323708</v>
      </c>
    </row>
    <row r="55" spans="2:26" ht="20.100000000000001" customHeight="1" thickBot="1" x14ac:dyDescent="0.25">
      <c r="B55" s="4" t="s">
        <v>242</v>
      </c>
      <c r="C55" s="20">
        <v>1636</v>
      </c>
      <c r="D55" s="20">
        <v>989</v>
      </c>
      <c r="E55" s="20">
        <v>647</v>
      </c>
      <c r="F55" s="20">
        <v>4</v>
      </c>
      <c r="G55" s="20">
        <v>1636</v>
      </c>
      <c r="H55" s="20">
        <v>1</v>
      </c>
      <c r="I55" s="20">
        <v>0</v>
      </c>
      <c r="J55" s="20">
        <v>1315</v>
      </c>
      <c r="K55" s="20">
        <v>35</v>
      </c>
      <c r="L55" s="20">
        <v>224</v>
      </c>
      <c r="M55" s="20">
        <v>56</v>
      </c>
      <c r="N55" s="20">
        <v>5</v>
      </c>
      <c r="O55" s="20">
        <v>158</v>
      </c>
      <c r="P55" s="20">
        <v>109</v>
      </c>
      <c r="Q55" s="20">
        <v>49</v>
      </c>
      <c r="R55" s="20">
        <v>1517938</v>
      </c>
      <c r="S55" s="20">
        <v>757765</v>
      </c>
      <c r="T55" s="60">
        <f t="shared" si="5"/>
        <v>10.777778802559789</v>
      </c>
      <c r="U55" s="60">
        <f t="shared" si="6"/>
        <v>21.589806866244814</v>
      </c>
      <c r="V55" s="60">
        <f t="shared" si="8"/>
        <v>21.589806866244814</v>
      </c>
      <c r="W55" s="61">
        <f t="shared" si="7"/>
        <v>9.6577017114914426E-2</v>
      </c>
      <c r="X55" s="61">
        <f t="shared" si="9"/>
        <v>9.6577017114914426E-2</v>
      </c>
      <c r="Y55" s="62">
        <f>'Órdenes y Medidas'!C58/'Denuncias-Renuncias'!G55</f>
        <v>0.22310513447432762</v>
      </c>
      <c r="Z55" s="62">
        <f>'Órdenes y Medidas'!C58/'Denuncias-Renuncias'!C55</f>
        <v>0.22310513447432762</v>
      </c>
    </row>
    <row r="56" spans="2:26" ht="20.100000000000001" customHeight="1" thickBot="1" x14ac:dyDescent="0.25">
      <c r="B56" s="4" t="s">
        <v>243</v>
      </c>
      <c r="C56" s="20">
        <v>446</v>
      </c>
      <c r="D56" s="20">
        <v>263</v>
      </c>
      <c r="E56" s="20">
        <v>183</v>
      </c>
      <c r="F56" s="20">
        <v>0</v>
      </c>
      <c r="G56" s="20">
        <v>446</v>
      </c>
      <c r="H56" s="20">
        <v>0</v>
      </c>
      <c r="I56" s="20">
        <v>0</v>
      </c>
      <c r="J56" s="20">
        <v>332</v>
      </c>
      <c r="K56" s="20">
        <v>0</v>
      </c>
      <c r="L56" s="20">
        <v>65</v>
      </c>
      <c r="M56" s="20">
        <v>46</v>
      </c>
      <c r="N56" s="20">
        <v>3</v>
      </c>
      <c r="O56" s="20">
        <v>6</v>
      </c>
      <c r="P56" s="20">
        <v>4</v>
      </c>
      <c r="Q56" s="20">
        <v>2</v>
      </c>
      <c r="R56" s="20">
        <v>661023</v>
      </c>
      <c r="S56" s="20">
        <v>333820</v>
      </c>
      <c r="T56" s="60">
        <f t="shared" si="5"/>
        <v>6.7471177251018499</v>
      </c>
      <c r="U56" s="60">
        <f t="shared" si="6"/>
        <v>13.360493679228325</v>
      </c>
      <c r="V56" s="60">
        <f t="shared" si="8"/>
        <v>13.360493679228325</v>
      </c>
      <c r="W56" s="61">
        <f t="shared" si="7"/>
        <v>1.3452914798206279E-2</v>
      </c>
      <c r="X56" s="61">
        <f t="shared" si="9"/>
        <v>1.3452914798206279E-2</v>
      </c>
      <c r="Y56" s="62">
        <f>'Órdenes y Medidas'!C59/'Denuncias-Renuncias'!G56</f>
        <v>0.21973094170403587</v>
      </c>
      <c r="Z56" s="62">
        <f>'Órdenes y Medidas'!C59/'Denuncias-Renuncias'!C56</f>
        <v>0.21973094170403587</v>
      </c>
    </row>
    <row r="57" spans="2:26" ht="20.100000000000001" customHeight="1" thickBot="1" x14ac:dyDescent="0.25">
      <c r="B57" s="4" t="s">
        <v>244</v>
      </c>
      <c r="C57" s="20">
        <v>240</v>
      </c>
      <c r="D57" s="20">
        <v>108</v>
      </c>
      <c r="E57" s="20">
        <v>132</v>
      </c>
      <c r="F57" s="20">
        <v>0</v>
      </c>
      <c r="G57" s="20">
        <v>240</v>
      </c>
      <c r="H57" s="20">
        <v>11</v>
      </c>
      <c r="I57" s="20">
        <v>1</v>
      </c>
      <c r="J57" s="20">
        <v>185</v>
      </c>
      <c r="K57" s="20">
        <v>9</v>
      </c>
      <c r="L57" s="20">
        <v>27</v>
      </c>
      <c r="M57" s="20">
        <v>7</v>
      </c>
      <c r="N57" s="20">
        <v>0</v>
      </c>
      <c r="O57" s="20">
        <v>27</v>
      </c>
      <c r="P57" s="20">
        <v>14</v>
      </c>
      <c r="Q57" s="20">
        <v>13</v>
      </c>
      <c r="R57" s="20">
        <v>333521</v>
      </c>
      <c r="S57" s="20">
        <v>169320</v>
      </c>
      <c r="T57" s="60">
        <f t="shared" si="5"/>
        <v>7.1959486808926574</v>
      </c>
      <c r="U57" s="60">
        <f t="shared" si="6"/>
        <v>14.174344436569809</v>
      </c>
      <c r="V57" s="60">
        <f t="shared" si="8"/>
        <v>14.174344436569809</v>
      </c>
      <c r="W57" s="61">
        <f t="shared" si="7"/>
        <v>0.1125</v>
      </c>
      <c r="X57" s="61">
        <f t="shared" si="9"/>
        <v>0.1125</v>
      </c>
      <c r="Y57" s="62">
        <f>'Órdenes y Medidas'!C60/'Denuncias-Renuncias'!G57</f>
        <v>0.15</v>
      </c>
      <c r="Z57" s="62">
        <f>'Órdenes y Medidas'!C60/'Denuncias-Renuncias'!C57</f>
        <v>0.15</v>
      </c>
    </row>
    <row r="58" spans="2:26" ht="20.100000000000001" customHeight="1" thickBot="1" x14ac:dyDescent="0.25">
      <c r="B58" s="4" t="s">
        <v>270</v>
      </c>
      <c r="C58" s="20">
        <v>361</v>
      </c>
      <c r="D58" s="20">
        <v>235</v>
      </c>
      <c r="E58" s="20">
        <v>126</v>
      </c>
      <c r="F58" s="20">
        <v>0</v>
      </c>
      <c r="G58" s="20">
        <v>364</v>
      </c>
      <c r="H58" s="20">
        <v>20</v>
      </c>
      <c r="I58" s="20">
        <v>5</v>
      </c>
      <c r="J58" s="20">
        <v>234</v>
      </c>
      <c r="K58" s="20">
        <v>6</v>
      </c>
      <c r="L58" s="20">
        <v>82</v>
      </c>
      <c r="M58" s="20">
        <v>9</v>
      </c>
      <c r="N58" s="20">
        <v>8</v>
      </c>
      <c r="O58" s="20">
        <v>23</v>
      </c>
      <c r="P58" s="20">
        <v>10</v>
      </c>
      <c r="Q58" s="20">
        <v>13</v>
      </c>
      <c r="R58" s="20">
        <v>725678</v>
      </c>
      <c r="S58" s="20">
        <v>371119</v>
      </c>
      <c r="T58" s="60">
        <f t="shared" si="5"/>
        <v>5.0159988314376349</v>
      </c>
      <c r="U58" s="60">
        <f t="shared" si="6"/>
        <v>9.808174736405304</v>
      </c>
      <c r="V58" s="60">
        <f t="shared" si="8"/>
        <v>9.7273381314349301</v>
      </c>
      <c r="W58" s="61">
        <f t="shared" si="7"/>
        <v>6.3186813186813184E-2</v>
      </c>
      <c r="X58" s="61">
        <f t="shared" si="9"/>
        <v>6.3711911357340723E-2</v>
      </c>
      <c r="Y58" s="62">
        <f>'Órdenes y Medidas'!C61/'Denuncias-Renuncias'!G58</f>
        <v>0.13186813186813187</v>
      </c>
      <c r="Z58" s="62">
        <f>'Órdenes y Medidas'!C61/'Denuncias-Renuncias'!C58</f>
        <v>0.1329639889196676</v>
      </c>
    </row>
    <row r="59" spans="2:26" ht="20.100000000000001" customHeight="1" thickBot="1" x14ac:dyDescent="0.25">
      <c r="B59" s="4" t="s">
        <v>246</v>
      </c>
      <c r="C59" s="20">
        <v>799</v>
      </c>
      <c r="D59" s="20">
        <v>536</v>
      </c>
      <c r="E59" s="20">
        <v>263</v>
      </c>
      <c r="F59" s="20">
        <v>4</v>
      </c>
      <c r="G59" s="20">
        <v>799</v>
      </c>
      <c r="H59" s="20">
        <v>26</v>
      </c>
      <c r="I59" s="20">
        <v>7</v>
      </c>
      <c r="J59" s="20">
        <v>428</v>
      </c>
      <c r="K59" s="20">
        <v>8</v>
      </c>
      <c r="L59" s="20">
        <v>255</v>
      </c>
      <c r="M59" s="20">
        <v>29</v>
      </c>
      <c r="N59" s="20">
        <v>46</v>
      </c>
      <c r="O59" s="20">
        <v>44</v>
      </c>
      <c r="P59" s="20">
        <v>26</v>
      </c>
      <c r="Q59" s="20">
        <v>18</v>
      </c>
      <c r="R59" s="20">
        <v>1153362</v>
      </c>
      <c r="S59" s="20">
        <v>596457</v>
      </c>
      <c r="T59" s="60">
        <f t="shared" si="5"/>
        <v>6.9275734764974048</v>
      </c>
      <c r="U59" s="60">
        <f t="shared" si="6"/>
        <v>13.395768680726356</v>
      </c>
      <c r="V59" s="60">
        <f t="shared" si="8"/>
        <v>13.395768680726356</v>
      </c>
      <c r="W59" s="61">
        <f t="shared" si="7"/>
        <v>5.5068836045056323E-2</v>
      </c>
      <c r="X59" s="61">
        <f t="shared" si="9"/>
        <v>5.5068836045056323E-2</v>
      </c>
      <c r="Y59" s="62">
        <f>'Órdenes y Medidas'!C62/'Denuncias-Renuncias'!G59</f>
        <v>0.1214017521902378</v>
      </c>
      <c r="Z59" s="62">
        <f>'Órdenes y Medidas'!C62/'Denuncias-Renuncias'!C59</f>
        <v>0.1214017521902378</v>
      </c>
    </row>
    <row r="60" spans="2:26" ht="20.100000000000001" customHeight="1" thickBot="1" x14ac:dyDescent="0.25">
      <c r="B60" s="4" t="s">
        <v>247</v>
      </c>
      <c r="C60" s="20">
        <v>196</v>
      </c>
      <c r="D60" s="20">
        <v>120</v>
      </c>
      <c r="E60" s="20">
        <v>76</v>
      </c>
      <c r="F60" s="20">
        <v>6</v>
      </c>
      <c r="G60" s="20">
        <v>196</v>
      </c>
      <c r="H60" s="20">
        <v>0</v>
      </c>
      <c r="I60" s="20">
        <v>0</v>
      </c>
      <c r="J60" s="20">
        <v>182</v>
      </c>
      <c r="K60" s="20">
        <v>0</v>
      </c>
      <c r="L60" s="20">
        <v>14</v>
      </c>
      <c r="M60" s="20">
        <v>0</v>
      </c>
      <c r="N60" s="20">
        <v>0</v>
      </c>
      <c r="O60" s="20">
        <v>39</v>
      </c>
      <c r="P60" s="20">
        <v>23</v>
      </c>
      <c r="Q60" s="20">
        <v>16</v>
      </c>
      <c r="R60" s="20">
        <v>319224</v>
      </c>
      <c r="S60" s="20">
        <v>161656</v>
      </c>
      <c r="T60" s="63">
        <f t="shared" si="5"/>
        <v>6.1398892313861113</v>
      </c>
      <c r="U60" s="63">
        <f t="shared" si="6"/>
        <v>12.124511307962589</v>
      </c>
      <c r="V60" s="63">
        <f t="shared" si="8"/>
        <v>12.124511307962589</v>
      </c>
      <c r="W60" s="64">
        <f t="shared" si="7"/>
        <v>0.19897959183673469</v>
      </c>
      <c r="X60" s="64">
        <f t="shared" si="9"/>
        <v>0.19897959183673469</v>
      </c>
      <c r="Y60" s="65">
        <f>'Órdenes y Medidas'!C63/'Denuncias-Renuncias'!G60</f>
        <v>0.37755102040816324</v>
      </c>
      <c r="Z60" s="65">
        <f>'Órdenes y Medidas'!C63/'Denuncias-Renuncias'!C60</f>
        <v>0.37755102040816324</v>
      </c>
    </row>
    <row r="61" spans="2:26" ht="20.100000000000001" customHeight="1" thickBot="1" x14ac:dyDescent="0.25">
      <c r="B61" s="7" t="s">
        <v>22</v>
      </c>
      <c r="C61" s="45">
        <f>SUM(C11:C60)</f>
        <v>40168</v>
      </c>
      <c r="D61" s="45">
        <f t="shared" ref="D61:Q61" si="10">SUM(D11:D60)</f>
        <v>26918</v>
      </c>
      <c r="E61" s="45">
        <f t="shared" si="10"/>
        <v>13250</v>
      </c>
      <c r="F61" s="45">
        <f>SUM(F11:F60)</f>
        <v>149</v>
      </c>
      <c r="G61" s="45">
        <f t="shared" si="10"/>
        <v>40721</v>
      </c>
      <c r="H61" s="45">
        <f t="shared" si="10"/>
        <v>607</v>
      </c>
      <c r="I61" s="45">
        <f t="shared" si="10"/>
        <v>38</v>
      </c>
      <c r="J61" s="45">
        <f t="shared" si="10"/>
        <v>29471</v>
      </c>
      <c r="K61" s="45">
        <f t="shared" si="10"/>
        <v>617</v>
      </c>
      <c r="L61" s="45">
        <f t="shared" si="10"/>
        <v>5458</v>
      </c>
      <c r="M61" s="45">
        <f t="shared" si="10"/>
        <v>3231</v>
      </c>
      <c r="N61" s="45">
        <f t="shared" si="10"/>
        <v>1299</v>
      </c>
      <c r="O61" s="45">
        <f t="shared" si="10"/>
        <v>4231</v>
      </c>
      <c r="P61" s="45">
        <f t="shared" si="10"/>
        <v>2601</v>
      </c>
      <c r="Q61" s="45">
        <f t="shared" si="10"/>
        <v>1630</v>
      </c>
      <c r="R61" s="45">
        <f t="shared" ref="R61:S61" si="11">SUM(R11:R60)</f>
        <v>47344649</v>
      </c>
      <c r="S61" s="45">
        <f t="shared" si="11"/>
        <v>24140758</v>
      </c>
      <c r="T61" s="66">
        <f>+(G61/R61)*10000</f>
        <v>8.6009719915760705</v>
      </c>
      <c r="U61" s="66">
        <f>+(G61/S61)*10000</f>
        <v>16.86815302154141</v>
      </c>
      <c r="V61" s="66">
        <f t="shared" si="8"/>
        <v>16.639079849936774</v>
      </c>
      <c r="W61" s="67">
        <f>+O61/G61</f>
        <v>0.10390216350286093</v>
      </c>
      <c r="X61" s="67">
        <f t="shared" si="9"/>
        <v>0.1053326030671181</v>
      </c>
      <c r="Y61" s="67">
        <f>'Órdenes y Medidas'!C64/'Denuncias-Renuncias'!G61</f>
        <v>0.23339308956066895</v>
      </c>
      <c r="Z61" s="67">
        <f>'Órdenes y Medidas'!C64/'Denuncias-Renuncias'!C61</f>
        <v>0.23660625373431587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58"/>
    </row>
    <row r="65" spans="18:18" x14ac:dyDescent="0.2">
      <c r="R65" t="s">
        <v>295</v>
      </c>
    </row>
  </sheetData>
  <mergeCells count="20"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110" t="s">
        <v>153</v>
      </c>
      <c r="D9" s="110" t="s">
        <v>130</v>
      </c>
      <c r="E9" s="112" t="s">
        <v>131</v>
      </c>
      <c r="F9" s="113"/>
      <c r="G9" s="114"/>
      <c r="H9" s="114" t="s">
        <v>152</v>
      </c>
      <c r="I9" s="110" t="s">
        <v>133</v>
      </c>
    </row>
    <row r="10" spans="2:9" ht="83.25" customHeight="1" thickBot="1" x14ac:dyDescent="0.25">
      <c r="B10" s="10"/>
      <c r="C10" s="111"/>
      <c r="D10" s="111"/>
      <c r="E10" s="46" t="s">
        <v>146</v>
      </c>
      <c r="F10" s="47" t="s">
        <v>147</v>
      </c>
      <c r="G10" s="48" t="s">
        <v>148</v>
      </c>
      <c r="H10" s="115"/>
      <c r="I10" s="111"/>
    </row>
    <row r="11" spans="2:9" ht="20.100000000000001" customHeight="1" thickBot="1" x14ac:dyDescent="0.25">
      <c r="B11" s="3" t="s">
        <v>198</v>
      </c>
      <c r="C11" s="68">
        <f>+IF('Denuncias-Renuncias'!$G11=0,"-",IF('Denuncias-Renuncias'!H11=0,"-",('Denuncias-Renuncias'!H11/'Denuncias-Renuncias'!$G11)))</f>
        <v>0.10588235294117647</v>
      </c>
      <c r="D11" s="68">
        <f>+IF('Denuncias-Renuncias'!$G11=0,"-",IF('Denuncias-Renuncias'!I11=0,"-",('Denuncias-Renuncias'!I11/'Denuncias-Renuncias'!$G11)))</f>
        <v>5.8823529411764705E-3</v>
      </c>
      <c r="E11" s="68">
        <f>+IF('Denuncias-Renuncias'!$G11=0,"-",IF('Denuncias-Renuncias'!J11=0,"-",('Denuncias-Renuncias'!J11/'Denuncias-Renuncias'!$G11)))</f>
        <v>0.7161764705882353</v>
      </c>
      <c r="F11" s="68">
        <f>+IF('Denuncias-Renuncias'!$G11=0,"-",IF('Denuncias-Renuncias'!K11=0,"-",('Denuncias-Renuncias'!K11/'Denuncias-Renuncias'!$G11)))</f>
        <v>5.8823529411764705E-3</v>
      </c>
      <c r="G11" s="68">
        <f>+IF('Denuncias-Renuncias'!$G11=0,"-",IF('Denuncias-Renuncias'!L11=0,"-",('Denuncias-Renuncias'!L11/'Denuncias-Renuncias'!$G11)))</f>
        <v>2.6470588235294117E-2</v>
      </c>
      <c r="H11" s="68">
        <f>+IF('Denuncias-Renuncias'!$G11=0,"-",IF('Denuncias-Renuncias'!M11=0,"-",('Denuncias-Renuncias'!M11/'Denuncias-Renuncias'!$G11)))</f>
        <v>0.12647058823529411</v>
      </c>
      <c r="I11" s="68">
        <f>+IF('Denuncias-Renuncias'!$G11=0,"-",IF('Denuncias-Renuncias'!N11=0,"-",('Denuncias-Renuncias'!N11/'Denuncias-Renuncias'!$G11)))</f>
        <v>1.3235294117647059E-2</v>
      </c>
    </row>
    <row r="12" spans="2:9" ht="20.100000000000001" customHeight="1" thickBot="1" x14ac:dyDescent="0.25">
      <c r="B12" s="4" t="s">
        <v>199</v>
      </c>
      <c r="C12" s="69">
        <f>+IF('Denuncias-Renuncias'!$G12=0,"-",IF('Denuncias-Renuncias'!H12=0,"-",('Denuncias-Renuncias'!H12/'Denuncias-Renuncias'!$G12)))</f>
        <v>7.7579519006982156E-3</v>
      </c>
      <c r="D12" s="69">
        <f>+IF('Denuncias-Renuncias'!$G12=0,"-",IF('Denuncias-Renuncias'!I12=0,"-",('Denuncias-Renuncias'!I12/'Denuncias-Renuncias'!$G12)))</f>
        <v>7.7579519006982156E-4</v>
      </c>
      <c r="E12" s="69">
        <f>+IF('Denuncias-Renuncias'!$G12=0,"-",IF('Denuncias-Renuncias'!J12=0,"-",('Denuncias-Renuncias'!J12/'Denuncias-Renuncias'!$G12)))</f>
        <v>0.71838634600465479</v>
      </c>
      <c r="F12" s="69">
        <f>+IF('Denuncias-Renuncias'!$G12=0,"-",IF('Denuncias-Renuncias'!K12=0,"-",('Denuncias-Renuncias'!K12/'Denuncias-Renuncias'!$G12)))</f>
        <v>2.7152831652443754E-2</v>
      </c>
      <c r="G12" s="69">
        <f>+IF('Denuncias-Renuncias'!$G12=0,"-",IF('Denuncias-Renuncias'!L12=0,"-",('Denuncias-Renuncias'!L12/'Denuncias-Renuncias'!$G12)))</f>
        <v>9.7750193948797512E-2</v>
      </c>
      <c r="H12" s="69">
        <f>+IF('Denuncias-Renuncias'!$G12=0,"-",IF('Denuncias-Renuncias'!M12=0,"-",('Denuncias-Renuncias'!M12/'Denuncias-Renuncias'!$G12)))</f>
        <v>8.1458494957331262E-2</v>
      </c>
      <c r="I12" s="69">
        <f>+IF('Denuncias-Renuncias'!$G12=0,"-",IF('Denuncias-Renuncias'!N12=0,"-",('Denuncias-Renuncias'!N12/'Denuncias-Renuncias'!$G12)))</f>
        <v>6.671838634600466E-2</v>
      </c>
    </row>
    <row r="13" spans="2:9" ht="20.100000000000001" customHeight="1" thickBot="1" x14ac:dyDescent="0.25">
      <c r="B13" s="4" t="s">
        <v>200</v>
      </c>
      <c r="C13" s="70">
        <f>+IF('Denuncias-Renuncias'!$G13=0,"-",IF('Denuncias-Renuncias'!H13=0,"-",('Denuncias-Renuncias'!H13/'Denuncias-Renuncias'!$G13)))</f>
        <v>0.11560693641618497</v>
      </c>
      <c r="D13" s="69" t="str">
        <f>+IF('Denuncias-Renuncias'!$G13=0,"-",IF('Denuncias-Renuncias'!I13=0,"-",('Denuncias-Renuncias'!I13/'Denuncias-Renuncias'!$G13)))</f>
        <v>-</v>
      </c>
      <c r="E13" s="69">
        <f>+IF('Denuncias-Renuncias'!$G13=0,"-",IF('Denuncias-Renuncias'!J13=0,"-",('Denuncias-Renuncias'!J13/'Denuncias-Renuncias'!$G13)))</f>
        <v>0.74277456647398843</v>
      </c>
      <c r="F13" s="69">
        <f>+IF('Denuncias-Renuncias'!$G13=0,"-",IF('Denuncias-Renuncias'!K13=0,"-",('Denuncias-Renuncias'!K13/'Denuncias-Renuncias'!$G13)))</f>
        <v>5.7803468208092483E-3</v>
      </c>
      <c r="G13" s="69">
        <f>+IF('Denuncias-Renuncias'!$G13=0,"-",IF('Denuncias-Renuncias'!L13=0,"-",('Denuncias-Renuncias'!L13/'Denuncias-Renuncias'!$G13)))</f>
        <v>1.4450867052023121E-2</v>
      </c>
      <c r="H13" s="69">
        <f>+IF('Denuncias-Renuncias'!$G13=0,"-",IF('Denuncias-Renuncias'!M13=0,"-",('Denuncias-Renuncias'!M13/'Denuncias-Renuncias'!$G13)))</f>
        <v>0.12138728323699421</v>
      </c>
      <c r="I13" s="69" t="str">
        <f>+IF('Denuncias-Renuncias'!$G13=0,"-",IF('Denuncias-Renuncias'!N13=0,"-",('Denuncias-Renuncias'!N13/'Denuncias-Renuncias'!$G13)))</f>
        <v>-</v>
      </c>
    </row>
    <row r="14" spans="2:9" ht="20.100000000000001" customHeight="1" thickBot="1" x14ac:dyDescent="0.25">
      <c r="B14" s="4" t="s">
        <v>201</v>
      </c>
      <c r="C14" s="71">
        <f>+IF('Denuncias-Renuncias'!$G14=0,"-",IF('Denuncias-Renuncias'!H14=0,"-",('Denuncias-Renuncias'!H14/'Denuncias-Renuncias'!$G14)))</f>
        <v>3.9215686274509803E-3</v>
      </c>
      <c r="D14" s="69" t="str">
        <f>+IF('Denuncias-Renuncias'!$G14=0,"-",IF('Denuncias-Renuncias'!I14=0,"-",('Denuncias-Renuncias'!I14/'Denuncias-Renuncias'!$G14)))</f>
        <v>-</v>
      </c>
      <c r="E14" s="69">
        <f>+IF('Denuncias-Renuncias'!$G14=0,"-",IF('Denuncias-Renuncias'!J14=0,"-",('Denuncias-Renuncias'!J14/'Denuncias-Renuncias'!$G14)))</f>
        <v>0.72235294117647064</v>
      </c>
      <c r="F14" s="69">
        <f>+IF('Denuncias-Renuncias'!$G14=0,"-",IF('Denuncias-Renuncias'!K14=0,"-",('Denuncias-Renuncias'!K14/'Denuncias-Renuncias'!$G14)))</f>
        <v>5.4901960784313726E-3</v>
      </c>
      <c r="G14" s="69">
        <f>+IF('Denuncias-Renuncias'!$G14=0,"-",IF('Denuncias-Renuncias'!L14=0,"-",('Denuncias-Renuncias'!L14/'Denuncias-Renuncias'!$G14)))</f>
        <v>0.14117647058823529</v>
      </c>
      <c r="H14" s="69">
        <f>+IF('Denuncias-Renuncias'!$G14=0,"-",IF('Denuncias-Renuncias'!M14=0,"-",('Denuncias-Renuncias'!M14/'Denuncias-Renuncias'!$G14)))</f>
        <v>9.9607843137254903E-2</v>
      </c>
      <c r="I14" s="69">
        <f>+IF('Denuncias-Renuncias'!$G14=0,"-",IF('Denuncias-Renuncias'!N14=0,"-",('Denuncias-Renuncias'!N14/'Denuncias-Renuncias'!$G14)))</f>
        <v>2.7450980392156862E-2</v>
      </c>
    </row>
    <row r="15" spans="2:9" ht="20.100000000000001" customHeight="1" thickBot="1" x14ac:dyDescent="0.25">
      <c r="B15" s="4" t="s">
        <v>202</v>
      </c>
      <c r="C15" s="71">
        <f>+IF('Denuncias-Renuncias'!$G15=0,"-",IF('Denuncias-Renuncias'!H15=0,"-",('Denuncias-Renuncias'!H15/'Denuncias-Renuncias'!$G15)))</f>
        <v>4.5801526717557254E-3</v>
      </c>
      <c r="D15" s="69">
        <f>+IF('Denuncias-Renuncias'!$G15=0,"-",IF('Denuncias-Renuncias'!I15=0,"-",('Denuncias-Renuncias'!I15/'Denuncias-Renuncias'!$G15)))</f>
        <v>1.5267175572519084E-3</v>
      </c>
      <c r="E15" s="69">
        <f>+IF('Denuncias-Renuncias'!$G15=0,"-",IF('Denuncias-Renuncias'!J15=0,"-",('Denuncias-Renuncias'!J15/'Denuncias-Renuncias'!$G15)))</f>
        <v>0.90534351145038172</v>
      </c>
      <c r="F15" s="69">
        <f>+IF('Denuncias-Renuncias'!$G15=0,"-",IF('Denuncias-Renuncias'!K15=0,"-",('Denuncias-Renuncias'!K15/'Denuncias-Renuncias'!$G15)))</f>
        <v>4.5801526717557254E-3</v>
      </c>
      <c r="G15" s="69">
        <f>+IF('Denuncias-Renuncias'!$G15=0,"-",IF('Denuncias-Renuncias'!L15=0,"-",('Denuncias-Renuncias'!L15/'Denuncias-Renuncias'!$G15)))</f>
        <v>3.9694656488549619E-2</v>
      </c>
      <c r="H15" s="69">
        <f>+IF('Denuncias-Renuncias'!$G15=0,"-",IF('Denuncias-Renuncias'!M15=0,"-",('Denuncias-Renuncias'!M15/'Denuncias-Renuncias'!$G15)))</f>
        <v>1.984732824427481E-2</v>
      </c>
      <c r="I15" s="69">
        <f>+IF('Denuncias-Renuncias'!$G15=0,"-",IF('Denuncias-Renuncias'!N15=0,"-",('Denuncias-Renuncias'!N15/'Denuncias-Renuncias'!$G15)))</f>
        <v>2.4427480916030534E-2</v>
      </c>
    </row>
    <row r="16" spans="2:9" ht="20.100000000000001" customHeight="1" thickBot="1" x14ac:dyDescent="0.25">
      <c r="B16" s="4" t="s">
        <v>203</v>
      </c>
      <c r="C16" s="71">
        <f>+IF('Denuncias-Renuncias'!$G16=0,"-",IF('Denuncias-Renuncias'!H16=0,"-",('Denuncias-Renuncias'!H16/'Denuncias-Renuncias'!$G16)))</f>
        <v>1.1214953271028037E-2</v>
      </c>
      <c r="D16" s="69" t="str">
        <f>+IF('Denuncias-Renuncias'!$G16=0,"-",IF('Denuncias-Renuncias'!I16=0,"-",('Denuncias-Renuncias'!I16/'Denuncias-Renuncias'!$G16)))</f>
        <v>-</v>
      </c>
      <c r="E16" s="69">
        <f>+IF('Denuncias-Renuncias'!$G16=0,"-",IF('Denuncias-Renuncias'!J16=0,"-",('Denuncias-Renuncias'!J16/'Denuncias-Renuncias'!$G16)))</f>
        <v>0.70841121495327097</v>
      </c>
      <c r="F16" s="69">
        <f>+IF('Denuncias-Renuncias'!$G16=0,"-",IF('Denuncias-Renuncias'!K16=0,"-",('Denuncias-Renuncias'!K16/'Denuncias-Renuncias'!$G16)))</f>
        <v>5.046728971962617E-2</v>
      </c>
      <c r="G16" s="69">
        <f>+IF('Denuncias-Renuncias'!$G16=0,"-",IF('Denuncias-Renuncias'!L16=0,"-",('Denuncias-Renuncias'!L16/'Denuncias-Renuncias'!$G16)))</f>
        <v>0.16822429906542055</v>
      </c>
      <c r="H16" s="69">
        <f>+IF('Denuncias-Renuncias'!$G16=0,"-",IF('Denuncias-Renuncias'!M16=0,"-",('Denuncias-Renuncias'!M16/'Denuncias-Renuncias'!$G16)))</f>
        <v>4.1121495327102804E-2</v>
      </c>
      <c r="I16" s="69">
        <f>+IF('Denuncias-Renuncias'!$G16=0,"-",IF('Denuncias-Renuncias'!N16=0,"-",('Denuncias-Renuncias'!N16/'Denuncias-Renuncias'!$G16)))</f>
        <v>2.0560747663551402E-2</v>
      </c>
    </row>
    <row r="17" spans="2:9" ht="20.100000000000001" customHeight="1" thickBot="1" x14ac:dyDescent="0.25">
      <c r="B17" s="4" t="s">
        <v>204</v>
      </c>
      <c r="C17" s="71">
        <f>+IF('Denuncias-Renuncias'!$G17=0,"-",IF('Denuncias-Renuncias'!H17=0,"-",('Denuncias-Renuncias'!H17/'Denuncias-Renuncias'!$G17)))</f>
        <v>5.4945054945054949E-3</v>
      </c>
      <c r="D17" s="69" t="str">
        <f>+IF('Denuncias-Renuncias'!$G17=0,"-",IF('Denuncias-Renuncias'!I17=0,"-",('Denuncias-Renuncias'!I17/'Denuncias-Renuncias'!$G17)))</f>
        <v>-</v>
      </c>
      <c r="E17" s="69">
        <f>+IF('Denuncias-Renuncias'!$G17=0,"-",IF('Denuncias-Renuncias'!J17=0,"-",('Denuncias-Renuncias'!J17/'Denuncias-Renuncias'!$G17)))</f>
        <v>0.72362637362637361</v>
      </c>
      <c r="F17" s="69">
        <f>+IF('Denuncias-Renuncias'!$G17=0,"-",IF('Denuncias-Renuncias'!K17=0,"-",('Denuncias-Renuncias'!K17/'Denuncias-Renuncias'!$G17)))</f>
        <v>6.0439560439560442E-3</v>
      </c>
      <c r="G17" s="69">
        <f>+IF('Denuncias-Renuncias'!$G17=0,"-",IF('Denuncias-Renuncias'!L17=0,"-",('Denuncias-Renuncias'!L17/'Denuncias-Renuncias'!$G17)))</f>
        <v>0.1434065934065934</v>
      </c>
      <c r="H17" s="69">
        <f>+IF('Denuncias-Renuncias'!$G17=0,"-",IF('Denuncias-Renuncias'!M17=0,"-",('Denuncias-Renuncias'!M17/'Denuncias-Renuncias'!$G17)))</f>
        <v>0.10274725274725274</v>
      </c>
      <c r="I17" s="69">
        <f>+IF('Denuncias-Renuncias'!$G17=0,"-",IF('Denuncias-Renuncias'!N17=0,"-",('Denuncias-Renuncias'!N17/'Denuncias-Renuncias'!$G17)))</f>
        <v>1.8681318681318681E-2</v>
      </c>
    </row>
    <row r="18" spans="2:9" ht="20.100000000000001" customHeight="1" thickBot="1" x14ac:dyDescent="0.25">
      <c r="B18" s="4" t="s">
        <v>205</v>
      </c>
      <c r="C18" s="71">
        <f>+IF('Denuncias-Renuncias'!$G18=0,"-",IF('Denuncias-Renuncias'!H18=0,"-",('Denuncias-Renuncias'!H18/'Denuncias-Renuncias'!$G18)))</f>
        <v>1.045751633986928E-2</v>
      </c>
      <c r="D18" s="69" t="str">
        <f>+IF('Denuncias-Renuncias'!$G18=0,"-",IF('Denuncias-Renuncias'!I18=0,"-",('Denuncias-Renuncias'!I18/'Denuncias-Renuncias'!$G18)))</f>
        <v>-</v>
      </c>
      <c r="E18" s="69">
        <f>+IF('Denuncias-Renuncias'!$G18=0,"-",IF('Denuncias-Renuncias'!J18=0,"-",('Denuncias-Renuncias'!J18/'Denuncias-Renuncias'!$G18)))</f>
        <v>0.74183006535947715</v>
      </c>
      <c r="F18" s="69">
        <f>+IF('Denuncias-Renuncias'!$G18=0,"-",IF('Denuncias-Renuncias'!K18=0,"-",('Denuncias-Renuncias'!K18/'Denuncias-Renuncias'!$G18)))</f>
        <v>1.1111111111111112E-2</v>
      </c>
      <c r="G18" s="69">
        <f>+IF('Denuncias-Renuncias'!$G18=0,"-",IF('Denuncias-Renuncias'!L18=0,"-",('Denuncias-Renuncias'!L18/'Denuncias-Renuncias'!$G18)))</f>
        <v>9.4771241830065356E-2</v>
      </c>
      <c r="H18" s="69">
        <f>+IF('Denuncias-Renuncias'!$G18=0,"-",IF('Denuncias-Renuncias'!M18=0,"-",('Denuncias-Renuncias'!M18/'Denuncias-Renuncias'!$G18)))</f>
        <v>0.13006535947712419</v>
      </c>
      <c r="I18" s="69">
        <f>+IF('Denuncias-Renuncias'!$G18=0,"-",IF('Denuncias-Renuncias'!N18=0,"-",('Denuncias-Renuncias'!N18/'Denuncias-Renuncias'!$G18)))</f>
        <v>1.1764705882352941E-2</v>
      </c>
    </row>
    <row r="19" spans="2:9" ht="20.100000000000001" customHeight="1" thickBot="1" x14ac:dyDescent="0.25">
      <c r="B19" s="4" t="s">
        <v>206</v>
      </c>
      <c r="C19" s="71">
        <f>+IF('Denuncias-Renuncias'!$G19=0,"-",IF('Denuncias-Renuncias'!H19=0,"-",('Denuncias-Renuncias'!H19/'Denuncias-Renuncias'!$G19)))</f>
        <v>8.8495575221238937E-3</v>
      </c>
      <c r="D19" s="69" t="str">
        <f>+IF('Denuncias-Renuncias'!$G19=0,"-",IF('Denuncias-Renuncias'!I19=0,"-",('Denuncias-Renuncias'!I19/'Denuncias-Renuncias'!$G19)))</f>
        <v>-</v>
      </c>
      <c r="E19" s="69">
        <f>+IF('Denuncias-Renuncias'!$G19=0,"-",IF('Denuncias-Renuncias'!J19=0,"-",('Denuncias-Renuncias'!J19/'Denuncias-Renuncias'!$G19)))</f>
        <v>0.91150442477876104</v>
      </c>
      <c r="F19" s="69" t="str">
        <f>+IF('Denuncias-Renuncias'!$G19=0,"-",IF('Denuncias-Renuncias'!K19=0,"-",('Denuncias-Renuncias'!K19/'Denuncias-Renuncias'!$G19)))</f>
        <v>-</v>
      </c>
      <c r="G19" s="69">
        <f>+IF('Denuncias-Renuncias'!$G19=0,"-",IF('Denuncias-Renuncias'!L19=0,"-",('Denuncias-Renuncias'!L19/'Denuncias-Renuncias'!$G19)))</f>
        <v>6.1946902654867256E-2</v>
      </c>
      <c r="H19" s="69">
        <f>+IF('Denuncias-Renuncias'!$G19=0,"-",IF('Denuncias-Renuncias'!M19=0,"-",('Denuncias-Renuncias'!M19/'Denuncias-Renuncias'!$G19)))</f>
        <v>1.7699115044247787E-2</v>
      </c>
      <c r="I19" s="69" t="str">
        <f>+IF('Denuncias-Renuncias'!$G19=0,"-",IF('Denuncias-Renuncias'!N19=0,"-",('Denuncias-Renuncias'!N19/'Denuncias-Renuncias'!$G19)))</f>
        <v>-</v>
      </c>
    </row>
    <row r="20" spans="2:9" ht="20.100000000000001" customHeight="1" thickBot="1" x14ac:dyDescent="0.25">
      <c r="B20" s="4" t="s">
        <v>207</v>
      </c>
      <c r="C20" s="71">
        <f>+IF('Denuncias-Renuncias'!$G20=0,"-",IF('Denuncias-Renuncias'!H20=0,"-",('Denuncias-Renuncias'!H20/'Denuncias-Renuncias'!$G20)))</f>
        <v>2.5000000000000001E-2</v>
      </c>
      <c r="D20" s="69" t="str">
        <f>+IF('Denuncias-Renuncias'!$G20=0,"-",IF('Denuncias-Renuncias'!I20=0,"-",('Denuncias-Renuncias'!I20/'Denuncias-Renuncias'!$G20)))</f>
        <v>-</v>
      </c>
      <c r="E20" s="69">
        <f>+IF('Denuncias-Renuncias'!$G20=0,"-",IF('Denuncias-Renuncias'!J20=0,"-",('Denuncias-Renuncias'!J20/'Denuncias-Renuncias'!$G20)))</f>
        <v>0.82499999999999996</v>
      </c>
      <c r="F20" s="69" t="str">
        <f>+IF('Denuncias-Renuncias'!$G20=0,"-",IF('Denuncias-Renuncias'!K20=0,"-",('Denuncias-Renuncias'!K20/'Denuncias-Renuncias'!$G20)))</f>
        <v>-</v>
      </c>
      <c r="G20" s="69">
        <f>+IF('Denuncias-Renuncias'!$G20=0,"-",IF('Denuncias-Renuncias'!L20=0,"-",('Denuncias-Renuncias'!L20/'Denuncias-Renuncias'!$G20)))</f>
        <v>0.1</v>
      </c>
      <c r="H20" s="69" t="str">
        <f>+IF('Denuncias-Renuncias'!$G20=0,"-",IF('Denuncias-Renuncias'!M20=0,"-",('Denuncias-Renuncias'!M20/'Denuncias-Renuncias'!$G20)))</f>
        <v>-</v>
      </c>
      <c r="I20" s="69">
        <f>+IF('Denuncias-Renuncias'!$G20=0,"-",IF('Denuncias-Renuncias'!N20=0,"-",('Denuncias-Renuncias'!N20/'Denuncias-Renuncias'!$G20)))</f>
        <v>0.05</v>
      </c>
    </row>
    <row r="21" spans="2:9" ht="20.100000000000001" customHeight="1" thickBot="1" x14ac:dyDescent="0.25">
      <c r="B21" s="4" t="s">
        <v>208</v>
      </c>
      <c r="C21" s="71">
        <f>+IF('Denuncias-Renuncias'!$G21=0,"-",IF('Denuncias-Renuncias'!H21=0,"-",('Denuncias-Renuncias'!H21/'Denuncias-Renuncias'!$G21)))</f>
        <v>1.3495276653171389E-3</v>
      </c>
      <c r="D21" s="69" t="str">
        <f>+IF('Denuncias-Renuncias'!$G21=0,"-",IF('Denuncias-Renuncias'!I21=0,"-",('Denuncias-Renuncias'!I21/'Denuncias-Renuncias'!$G21)))</f>
        <v>-</v>
      </c>
      <c r="E21" s="69">
        <f>+IF('Denuncias-Renuncias'!$G21=0,"-",IF('Denuncias-Renuncias'!J21=0,"-",('Denuncias-Renuncias'!J21/'Denuncias-Renuncias'!$G21)))</f>
        <v>0.55465587044534415</v>
      </c>
      <c r="F21" s="69">
        <f>+IF('Denuncias-Renuncias'!$G21=0,"-",IF('Denuncias-Renuncias'!K21=0,"-",('Denuncias-Renuncias'!K21/'Denuncias-Renuncias'!$G21)))</f>
        <v>2.0242914979757085E-2</v>
      </c>
      <c r="G21" s="69">
        <f>+IF('Denuncias-Renuncias'!$G21=0,"-",IF('Denuncias-Renuncias'!L21=0,"-",('Denuncias-Renuncias'!L21/'Denuncias-Renuncias'!$G21)))</f>
        <v>0.34143049932523617</v>
      </c>
      <c r="H21" s="69">
        <f>+IF('Denuncias-Renuncias'!$G21=0,"-",IF('Denuncias-Renuncias'!M21=0,"-",('Denuncias-Renuncias'!M21/'Denuncias-Renuncias'!$G21)))</f>
        <v>8.2321187584345479E-2</v>
      </c>
      <c r="I21" s="69" t="str">
        <f>+IF('Denuncias-Renuncias'!$G21=0,"-",IF('Denuncias-Renuncias'!N21=0,"-",('Denuncias-Renuncias'!N21/'Denuncias-Renuncias'!$G21)))</f>
        <v>-</v>
      </c>
    </row>
    <row r="22" spans="2:9" ht="20.100000000000001" customHeight="1" thickBot="1" x14ac:dyDescent="0.25">
      <c r="B22" s="4" t="s">
        <v>209</v>
      </c>
      <c r="C22" s="71">
        <f>+IF('Denuncias-Renuncias'!$G22=0,"-",IF('Denuncias-Renuncias'!H22=0,"-",('Denuncias-Renuncias'!H22/'Denuncias-Renuncias'!$G22)))</f>
        <v>3.0257186081694403E-3</v>
      </c>
      <c r="D22" s="69" t="str">
        <f>+IF('Denuncias-Renuncias'!$G22=0,"-",IF('Denuncias-Renuncias'!I22=0,"-",('Denuncias-Renuncias'!I22/'Denuncias-Renuncias'!$G22)))</f>
        <v>-</v>
      </c>
      <c r="E22" s="69">
        <f>+IF('Denuncias-Renuncias'!$G22=0,"-",IF('Denuncias-Renuncias'!J22=0,"-",('Denuncias-Renuncias'!J22/'Denuncias-Renuncias'!$G22)))</f>
        <v>0.71104387291981841</v>
      </c>
      <c r="F22" s="69">
        <f>+IF('Denuncias-Renuncias'!$G22=0,"-",IF('Denuncias-Renuncias'!K22=0,"-",('Denuncias-Renuncias'!K22/'Denuncias-Renuncias'!$G22)))</f>
        <v>1.6641452344931921E-2</v>
      </c>
      <c r="G22" s="69">
        <f>+IF('Denuncias-Renuncias'!$G22=0,"-",IF('Denuncias-Renuncias'!L22=0,"-",('Denuncias-Renuncias'!L22/'Denuncias-Renuncias'!$G22)))</f>
        <v>0.13010590015128592</v>
      </c>
      <c r="H22" s="69">
        <f>+IF('Denuncias-Renuncias'!$G22=0,"-",IF('Denuncias-Renuncias'!M22=0,"-",('Denuncias-Renuncias'!M22/'Denuncias-Renuncias'!$G22)))</f>
        <v>0.10741301059001512</v>
      </c>
      <c r="I22" s="69">
        <f>+IF('Denuncias-Renuncias'!$G22=0,"-",IF('Denuncias-Renuncias'!N22=0,"-",('Denuncias-Renuncias'!N22/'Denuncias-Renuncias'!$G22)))</f>
        <v>3.1770045385779121E-2</v>
      </c>
    </row>
    <row r="23" spans="2:9" ht="20.100000000000001" customHeight="1" thickBot="1" x14ac:dyDescent="0.25">
      <c r="B23" s="4" t="s">
        <v>210</v>
      </c>
      <c r="C23" s="71">
        <f>+IF('Denuncias-Renuncias'!$G23=0,"-",IF('Denuncias-Renuncias'!H23=0,"-",('Denuncias-Renuncias'!H23/'Denuncias-Renuncias'!$G23)))</f>
        <v>8.8945362134688691E-3</v>
      </c>
      <c r="D23" s="69" t="str">
        <f>+IF('Denuncias-Renuncias'!$G23=0,"-",IF('Denuncias-Renuncias'!I23=0,"-",('Denuncias-Renuncias'!I23/'Denuncias-Renuncias'!$G23)))</f>
        <v>-</v>
      </c>
      <c r="E23" s="69">
        <f>+IF('Denuncias-Renuncias'!$G23=0,"-",IF('Denuncias-Renuncias'!J23=0,"-",('Denuncias-Renuncias'!J23/'Denuncias-Renuncias'!$G23)))</f>
        <v>0.79224904701397714</v>
      </c>
      <c r="F23" s="69">
        <f>+IF('Denuncias-Renuncias'!$G23=0,"-",IF('Denuncias-Renuncias'!K23=0,"-",('Denuncias-Renuncias'!K23/'Denuncias-Renuncias'!$G23)))</f>
        <v>3.8119440914866583E-2</v>
      </c>
      <c r="G23" s="69">
        <f>+IF('Denuncias-Renuncias'!$G23=0,"-",IF('Denuncias-Renuncias'!L23=0,"-",('Denuncias-Renuncias'!L23/'Denuncias-Renuncias'!$G23)))</f>
        <v>9.4663278271918672E-2</v>
      </c>
      <c r="H23" s="69">
        <f>+IF('Denuncias-Renuncias'!$G23=0,"-",IF('Denuncias-Renuncias'!M23=0,"-",('Denuncias-Renuncias'!M23/'Denuncias-Renuncias'!$G23)))</f>
        <v>5.8449809402795427E-2</v>
      </c>
      <c r="I23" s="69">
        <f>+IF('Denuncias-Renuncias'!$G23=0,"-",IF('Denuncias-Renuncias'!N23=0,"-",('Denuncias-Renuncias'!N23/'Denuncias-Renuncias'!$G23)))</f>
        <v>7.6238881829733167E-3</v>
      </c>
    </row>
    <row r="24" spans="2:9" ht="20.100000000000001" customHeight="1" thickBot="1" x14ac:dyDescent="0.25">
      <c r="B24" s="4" t="s">
        <v>211</v>
      </c>
      <c r="C24" s="71">
        <f>+IF('Denuncias-Renuncias'!$G24=0,"-",IF('Denuncias-Renuncias'!H24=0,"-",('Denuncias-Renuncias'!H24/'Denuncias-Renuncias'!$G24)))</f>
        <v>1.2432012432012432E-2</v>
      </c>
      <c r="D24" s="69" t="str">
        <f>+IF('Denuncias-Renuncias'!$G24=0,"-",IF('Denuncias-Renuncias'!I24=0,"-",('Denuncias-Renuncias'!I24/'Denuncias-Renuncias'!$G24)))</f>
        <v>-</v>
      </c>
      <c r="E24" s="69">
        <f>+IF('Denuncias-Renuncias'!$G24=0,"-",IF('Denuncias-Renuncias'!J24=0,"-",('Denuncias-Renuncias'!J24/'Denuncias-Renuncias'!$G24)))</f>
        <v>0.60217560217560218</v>
      </c>
      <c r="F24" s="69">
        <f>+IF('Denuncias-Renuncias'!$G24=0,"-",IF('Denuncias-Renuncias'!K24=0,"-",('Denuncias-Renuncias'!K24/'Denuncias-Renuncias'!$G24)))</f>
        <v>1.8648018648018648E-2</v>
      </c>
      <c r="G24" s="69">
        <f>+IF('Denuncias-Renuncias'!$G24=0,"-",IF('Denuncias-Renuncias'!L24=0,"-",('Denuncias-Renuncias'!L24/'Denuncias-Renuncias'!$G24)))</f>
        <v>0.11810411810411811</v>
      </c>
      <c r="H24" s="69">
        <f>+IF('Denuncias-Renuncias'!$G24=0,"-",IF('Denuncias-Renuncias'!M24=0,"-",('Denuncias-Renuncias'!M24/'Denuncias-Renuncias'!$G24)))</f>
        <v>0.19347319347319347</v>
      </c>
      <c r="I24" s="69">
        <f>+IF('Denuncias-Renuncias'!$G24=0,"-",IF('Denuncias-Renuncias'!N24=0,"-",('Denuncias-Renuncias'!N24/'Denuncias-Renuncias'!$G24)))</f>
        <v>5.5167055167055168E-2</v>
      </c>
    </row>
    <row r="25" spans="2:9" ht="20.100000000000001" customHeight="1" thickBot="1" x14ac:dyDescent="0.25">
      <c r="B25" s="4" t="s">
        <v>212</v>
      </c>
      <c r="C25" s="71">
        <f>+IF('Denuncias-Renuncias'!$G25=0,"-",IF('Denuncias-Renuncias'!H25=0,"-",('Denuncias-Renuncias'!H25/'Denuncias-Renuncias'!$G25)))</f>
        <v>1.1077542799597181E-2</v>
      </c>
      <c r="D25" s="69" t="str">
        <f>+IF('Denuncias-Renuncias'!$G25=0,"-",IF('Denuncias-Renuncias'!I25=0,"-",('Denuncias-Renuncias'!I25/'Denuncias-Renuncias'!$G25)))</f>
        <v>-</v>
      </c>
      <c r="E25" s="69">
        <f>+IF('Denuncias-Renuncias'!$G25=0,"-",IF('Denuncias-Renuncias'!J25=0,"-",('Denuncias-Renuncias'!J25/'Denuncias-Renuncias'!$G25)))</f>
        <v>0.77844914400805643</v>
      </c>
      <c r="F25" s="69">
        <f>+IF('Denuncias-Renuncias'!$G25=0,"-",IF('Denuncias-Renuncias'!K25=0,"-",('Denuncias-Renuncias'!K25/'Denuncias-Renuncias'!$G25)))</f>
        <v>1.0070493454179255E-2</v>
      </c>
      <c r="G25" s="69">
        <f>+IF('Denuncias-Renuncias'!$G25=0,"-",IF('Denuncias-Renuncias'!L25=0,"-",('Denuncias-Renuncias'!L25/'Denuncias-Renuncias'!$G25)))</f>
        <v>0.11782477341389729</v>
      </c>
      <c r="H25" s="69">
        <f>+IF('Denuncias-Renuncias'!$G25=0,"-",IF('Denuncias-Renuncias'!M25=0,"-",('Denuncias-Renuncias'!M25/'Denuncias-Renuncias'!$G25)))</f>
        <v>4.9345417925478349E-2</v>
      </c>
      <c r="I25" s="69">
        <f>+IF('Denuncias-Renuncias'!$G25=0,"-",IF('Denuncias-Renuncias'!N25=0,"-",('Denuncias-Renuncias'!N25/'Denuncias-Renuncias'!$G25)))</f>
        <v>3.3232628398791542E-2</v>
      </c>
    </row>
    <row r="26" spans="2:9" ht="20.100000000000001" customHeight="1" thickBot="1" x14ac:dyDescent="0.25">
      <c r="B26" s="5" t="s">
        <v>213</v>
      </c>
      <c r="C26" s="71">
        <f>+IF('Denuncias-Renuncias'!$G26=0,"-",IF('Denuncias-Renuncias'!H26=0,"-",('Denuncias-Renuncias'!H26/'Denuncias-Renuncias'!$G26)))</f>
        <v>6.3291139240506328E-3</v>
      </c>
      <c r="D26" s="69" t="str">
        <f>+IF('Denuncias-Renuncias'!$G26=0,"-",IF('Denuncias-Renuncias'!I26=0,"-",('Denuncias-Renuncias'!I26/'Denuncias-Renuncias'!$G26)))</f>
        <v>-</v>
      </c>
      <c r="E26" s="69">
        <f>+IF('Denuncias-Renuncias'!$G26=0,"-",IF('Denuncias-Renuncias'!J26=0,"-",('Denuncias-Renuncias'!J26/'Denuncias-Renuncias'!$G26)))</f>
        <v>0.55485232067510548</v>
      </c>
      <c r="F26" s="69">
        <f>+IF('Denuncias-Renuncias'!$G26=0,"-",IF('Denuncias-Renuncias'!K26=0,"-",('Denuncias-Renuncias'!K26/'Denuncias-Renuncias'!$G26)))</f>
        <v>3.3755274261603373E-2</v>
      </c>
      <c r="G26" s="69">
        <f>+IF('Denuncias-Renuncias'!$G26=0,"-",IF('Denuncias-Renuncias'!L26=0,"-",('Denuncias-Renuncias'!L26/'Denuncias-Renuncias'!$G26)))</f>
        <v>9.0717299578059074E-2</v>
      </c>
      <c r="H26" s="69">
        <f>+IF('Denuncias-Renuncias'!$G26=0,"-",IF('Denuncias-Renuncias'!M26=0,"-",('Denuncias-Renuncias'!M26/'Denuncias-Renuncias'!$G26)))</f>
        <v>8.2278481012658222E-2</v>
      </c>
      <c r="I26" s="69">
        <f>+IF('Denuncias-Renuncias'!$G26=0,"-",IF('Denuncias-Renuncias'!N26=0,"-",('Denuncias-Renuncias'!N26/'Denuncias-Renuncias'!$G26)))</f>
        <v>0.2320675105485232</v>
      </c>
    </row>
    <row r="27" spans="2:9" ht="20.100000000000001" customHeight="1" thickBot="1" x14ac:dyDescent="0.25">
      <c r="B27" s="6" t="s">
        <v>214</v>
      </c>
      <c r="C27" s="71" t="str">
        <f>+IF('Denuncias-Renuncias'!$G27=0,"-",IF('Denuncias-Renuncias'!H27=0,"-",('Denuncias-Renuncias'!H27/'Denuncias-Renuncias'!$G27)))</f>
        <v>-</v>
      </c>
      <c r="D27" s="69">
        <f>+IF('Denuncias-Renuncias'!$G27=0,"-",IF('Denuncias-Renuncias'!I27=0,"-",('Denuncias-Renuncias'!I27/'Denuncias-Renuncias'!$G27)))</f>
        <v>1.2048192771084338E-2</v>
      </c>
      <c r="E27" s="69">
        <f>+IF('Denuncias-Renuncias'!$G27=0,"-",IF('Denuncias-Renuncias'!J27=0,"-",('Denuncias-Renuncias'!J27/'Denuncias-Renuncias'!$G27)))</f>
        <v>0.77108433734939763</v>
      </c>
      <c r="F27" s="69">
        <f>+IF('Denuncias-Renuncias'!$G27=0,"-",IF('Denuncias-Renuncias'!K27=0,"-",('Denuncias-Renuncias'!K27/'Denuncias-Renuncias'!$G27)))</f>
        <v>2.4096385542168676E-2</v>
      </c>
      <c r="G27" s="69">
        <f>+IF('Denuncias-Renuncias'!$G27=0,"-",IF('Denuncias-Renuncias'!L27=0,"-",('Denuncias-Renuncias'!L27/'Denuncias-Renuncias'!$G27)))</f>
        <v>4.8192771084337352E-2</v>
      </c>
      <c r="H27" s="69">
        <f>+IF('Denuncias-Renuncias'!$G27=0,"-",IF('Denuncias-Renuncias'!M27=0,"-",('Denuncias-Renuncias'!M27/'Denuncias-Renuncias'!$G27)))</f>
        <v>0.12048192771084337</v>
      </c>
      <c r="I27" s="69">
        <f>+IF('Denuncias-Renuncias'!$G27=0,"-",IF('Denuncias-Renuncias'!N27=0,"-",('Denuncias-Renuncias'!N27/'Denuncias-Renuncias'!$G27)))</f>
        <v>2.4096385542168676E-2</v>
      </c>
    </row>
    <row r="28" spans="2:9" ht="20.100000000000001" customHeight="1" thickBot="1" x14ac:dyDescent="0.25">
      <c r="B28" s="4" t="s">
        <v>215</v>
      </c>
      <c r="C28" s="71" t="str">
        <f>+IF('Denuncias-Renuncias'!$G28=0,"-",IF('Denuncias-Renuncias'!H28=0,"-",('Denuncias-Renuncias'!H28/'Denuncias-Renuncias'!$G28)))</f>
        <v>-</v>
      </c>
      <c r="D28" s="69" t="str">
        <f>+IF('Denuncias-Renuncias'!$G28=0,"-",IF('Denuncias-Renuncias'!I28=0,"-",('Denuncias-Renuncias'!I28/'Denuncias-Renuncias'!$G28)))</f>
        <v>-</v>
      </c>
      <c r="E28" s="69">
        <f>+IF('Denuncias-Renuncias'!$G28=0,"-",IF('Denuncias-Renuncias'!J28=0,"-",('Denuncias-Renuncias'!J28/'Denuncias-Renuncias'!$G28)))</f>
        <v>0.79057591623036649</v>
      </c>
      <c r="F28" s="69">
        <f>+IF('Denuncias-Renuncias'!$G28=0,"-",IF('Denuncias-Renuncias'!K28=0,"-",('Denuncias-Renuncias'!K28/'Denuncias-Renuncias'!$G28)))</f>
        <v>1.5706806282722512E-2</v>
      </c>
      <c r="G28" s="69">
        <f>+IF('Denuncias-Renuncias'!$G28=0,"-",IF('Denuncias-Renuncias'!L28=0,"-",('Denuncias-Renuncias'!L28/'Denuncias-Renuncias'!$G28)))</f>
        <v>0.17801047120418848</v>
      </c>
      <c r="H28" s="69">
        <f>+IF('Denuncias-Renuncias'!$G28=0,"-",IF('Denuncias-Renuncias'!M28=0,"-",('Denuncias-Renuncias'!M28/'Denuncias-Renuncias'!$G28)))</f>
        <v>1.0471204188481676E-2</v>
      </c>
      <c r="I28" s="69">
        <f>+IF('Denuncias-Renuncias'!$G28=0,"-",IF('Denuncias-Renuncias'!N28=0,"-",('Denuncias-Renuncias'!N28/'Denuncias-Renuncias'!$G28)))</f>
        <v>5.235602094240838E-3</v>
      </c>
    </row>
    <row r="29" spans="2:9" ht="20.100000000000001" customHeight="1" thickBot="1" x14ac:dyDescent="0.25">
      <c r="B29" s="4" t="s">
        <v>216</v>
      </c>
      <c r="C29" s="71">
        <f>+IF('Denuncias-Renuncias'!$G29=0,"-",IF('Denuncias-Renuncias'!H29=0,"-",('Denuncias-Renuncias'!H29/'Denuncias-Renuncias'!$G29)))</f>
        <v>4.5248868778280547E-3</v>
      </c>
      <c r="D29" s="69" t="str">
        <f>+IF('Denuncias-Renuncias'!$G29=0,"-",IF('Denuncias-Renuncias'!I29=0,"-",('Denuncias-Renuncias'!I29/'Denuncias-Renuncias'!$G29)))</f>
        <v>-</v>
      </c>
      <c r="E29" s="69">
        <f>+IF('Denuncias-Renuncias'!$G29=0,"-",IF('Denuncias-Renuncias'!J29=0,"-",('Denuncias-Renuncias'!J29/'Denuncias-Renuncias'!$G29)))</f>
        <v>0.96832579185520362</v>
      </c>
      <c r="F29" s="69">
        <f>+IF('Denuncias-Renuncias'!$G29=0,"-",IF('Denuncias-Renuncias'!K29=0,"-",('Denuncias-Renuncias'!K29/'Denuncias-Renuncias'!$G29)))</f>
        <v>4.5248868778280547E-3</v>
      </c>
      <c r="G29" s="69" t="str">
        <f>+IF('Denuncias-Renuncias'!$G29=0,"-",IF('Denuncias-Renuncias'!L29=0,"-",('Denuncias-Renuncias'!L29/'Denuncias-Renuncias'!$G29)))</f>
        <v>-</v>
      </c>
      <c r="H29" s="69">
        <f>+IF('Denuncias-Renuncias'!$G29=0,"-",IF('Denuncias-Renuncias'!M29=0,"-",('Denuncias-Renuncias'!M29/'Denuncias-Renuncias'!$G29)))</f>
        <v>1.8099547511312219E-2</v>
      </c>
      <c r="I29" s="69">
        <f>+IF('Denuncias-Renuncias'!$G29=0,"-",IF('Denuncias-Renuncias'!N29=0,"-",('Denuncias-Renuncias'!N29/'Denuncias-Renuncias'!$G29)))</f>
        <v>4.5248868778280547E-3</v>
      </c>
    </row>
    <row r="30" spans="2:9" ht="20.100000000000001" customHeight="1" thickBot="1" x14ac:dyDescent="0.25">
      <c r="B30" s="4" t="s">
        <v>217</v>
      </c>
      <c r="C30" s="71">
        <f>+IF('Denuncias-Renuncias'!$G30=0,"-",IF('Denuncias-Renuncias'!H30=0,"-",('Denuncias-Renuncias'!H30/'Denuncias-Renuncias'!$G30)))</f>
        <v>1.3888888888888888E-2</v>
      </c>
      <c r="D30" s="69" t="str">
        <f>+IF('Denuncias-Renuncias'!$G30=0,"-",IF('Denuncias-Renuncias'!I30=0,"-",('Denuncias-Renuncias'!I30/'Denuncias-Renuncias'!$G30)))</f>
        <v>-</v>
      </c>
      <c r="E30" s="69">
        <f>+IF('Denuncias-Renuncias'!$G30=0,"-",IF('Denuncias-Renuncias'!J30=0,"-",('Denuncias-Renuncias'!J30/'Denuncias-Renuncias'!$G30)))</f>
        <v>0.93055555555555558</v>
      </c>
      <c r="F30" s="69" t="str">
        <f>+IF('Denuncias-Renuncias'!$G30=0,"-",IF('Denuncias-Renuncias'!K30=0,"-",('Denuncias-Renuncias'!K30/'Denuncias-Renuncias'!$G30)))</f>
        <v>-</v>
      </c>
      <c r="G30" s="69">
        <f>+IF('Denuncias-Renuncias'!$G30=0,"-",IF('Denuncias-Renuncias'!L30=0,"-",('Denuncias-Renuncias'!L30/'Denuncias-Renuncias'!$G30)))</f>
        <v>5.5555555555555552E-2</v>
      </c>
      <c r="H30" s="69" t="str">
        <f>+IF('Denuncias-Renuncias'!$G30=0,"-",IF('Denuncias-Renuncias'!M30=0,"-",('Denuncias-Renuncias'!M30/'Denuncias-Renuncias'!$G30)))</f>
        <v>-</v>
      </c>
      <c r="I30" s="69" t="str">
        <f>+IF('Denuncias-Renuncias'!$G30=0,"-",IF('Denuncias-Renuncias'!N30=0,"-",('Denuncias-Renuncias'!N30/'Denuncias-Renuncias'!$G30)))</f>
        <v>-</v>
      </c>
    </row>
    <row r="31" spans="2:9" ht="20.100000000000001" customHeight="1" thickBot="1" x14ac:dyDescent="0.25">
      <c r="B31" s="4" t="s">
        <v>218</v>
      </c>
      <c r="C31" s="71" t="str">
        <f>+IF('Denuncias-Renuncias'!$G31=0,"-",IF('Denuncias-Renuncias'!H31=0,"-",('Denuncias-Renuncias'!H31/'Denuncias-Renuncias'!$G31)))</f>
        <v>-</v>
      </c>
      <c r="D31" s="69" t="str">
        <f>+IF('Denuncias-Renuncias'!$G31=0,"-",IF('Denuncias-Renuncias'!I31=0,"-",('Denuncias-Renuncias'!I31/'Denuncias-Renuncias'!$G31)))</f>
        <v>-</v>
      </c>
      <c r="E31" s="69">
        <f>+IF('Denuncias-Renuncias'!$G31=0,"-",IF('Denuncias-Renuncias'!J31=0,"-",('Denuncias-Renuncias'!J31/'Denuncias-Renuncias'!$G31)))</f>
        <v>1</v>
      </c>
      <c r="F31" s="69" t="str">
        <f>+IF('Denuncias-Renuncias'!$G31=0,"-",IF('Denuncias-Renuncias'!K31=0,"-",('Denuncias-Renuncias'!K31/'Denuncias-Renuncias'!$G31)))</f>
        <v>-</v>
      </c>
      <c r="G31" s="69" t="str">
        <f>+IF('Denuncias-Renuncias'!$G31=0,"-",IF('Denuncias-Renuncias'!L31=0,"-",('Denuncias-Renuncias'!L31/'Denuncias-Renuncias'!$G31)))</f>
        <v>-</v>
      </c>
      <c r="H31" s="69" t="str">
        <f>+IF('Denuncias-Renuncias'!$G31=0,"-",IF('Denuncias-Renuncias'!M31=0,"-",('Denuncias-Renuncias'!M31/'Denuncias-Renuncias'!$G31)))</f>
        <v>-</v>
      </c>
      <c r="I31" s="69" t="str">
        <f>+IF('Denuncias-Renuncias'!$G31=0,"-",IF('Denuncias-Renuncias'!N31=0,"-",('Denuncias-Renuncias'!N31/'Denuncias-Renuncias'!$G31)))</f>
        <v>-</v>
      </c>
    </row>
    <row r="32" spans="2:9" ht="20.100000000000001" customHeight="1" thickBot="1" x14ac:dyDescent="0.25">
      <c r="B32" s="4" t="s">
        <v>219</v>
      </c>
      <c r="C32" s="71">
        <f>+IF('Denuncias-Renuncias'!$G32=0,"-",IF('Denuncias-Renuncias'!H32=0,"-",('Denuncias-Renuncias'!H32/'Denuncias-Renuncias'!$G32)))</f>
        <v>2.8776978417266189E-2</v>
      </c>
      <c r="D32" s="69" t="str">
        <f>+IF('Denuncias-Renuncias'!$G32=0,"-",IF('Denuncias-Renuncias'!I32=0,"-",('Denuncias-Renuncias'!I32/'Denuncias-Renuncias'!$G32)))</f>
        <v>-</v>
      </c>
      <c r="E32" s="69">
        <f>+IF('Denuncias-Renuncias'!$G32=0,"-",IF('Denuncias-Renuncias'!J32=0,"-",('Denuncias-Renuncias'!J32/'Denuncias-Renuncias'!$G32)))</f>
        <v>0.76978417266187049</v>
      </c>
      <c r="F32" s="69">
        <f>+IF('Denuncias-Renuncias'!$G32=0,"-",IF('Denuncias-Renuncias'!K32=0,"-",('Denuncias-Renuncias'!K32/'Denuncias-Renuncias'!$G32)))</f>
        <v>7.1942446043165471E-3</v>
      </c>
      <c r="G32" s="69">
        <f>+IF('Denuncias-Renuncias'!$G32=0,"-",IF('Denuncias-Renuncias'!L32=0,"-",('Denuncias-Renuncias'!L32/'Denuncias-Renuncias'!$G32)))</f>
        <v>8.6330935251798566E-2</v>
      </c>
      <c r="H32" s="69">
        <f>+IF('Denuncias-Renuncias'!$G32=0,"-",IF('Denuncias-Renuncias'!M32=0,"-",('Denuncias-Renuncias'!M32/'Denuncias-Renuncias'!$G32)))</f>
        <v>0.1079136690647482</v>
      </c>
      <c r="I32" s="69" t="str">
        <f>+IF('Denuncias-Renuncias'!$G32=0,"-",IF('Denuncias-Renuncias'!N32=0,"-",('Denuncias-Renuncias'!N32/'Denuncias-Renuncias'!$G32)))</f>
        <v>-</v>
      </c>
    </row>
    <row r="33" spans="2:9" ht="20.100000000000001" customHeight="1" thickBot="1" x14ac:dyDescent="0.25">
      <c r="B33" s="4" t="s">
        <v>220</v>
      </c>
      <c r="C33" s="71" t="str">
        <f>+IF('Denuncias-Renuncias'!$G33=0,"-",IF('Denuncias-Renuncias'!H33=0,"-",('Denuncias-Renuncias'!H33/'Denuncias-Renuncias'!$G33)))</f>
        <v>-</v>
      </c>
      <c r="D33" s="69" t="str">
        <f>+IF('Denuncias-Renuncias'!$G33=0,"-",IF('Denuncias-Renuncias'!I33=0,"-",('Denuncias-Renuncias'!I33/'Denuncias-Renuncias'!$G33)))</f>
        <v>-</v>
      </c>
      <c r="E33" s="69">
        <f>+IF('Denuncias-Renuncias'!$G33=0,"-",IF('Denuncias-Renuncias'!J33=0,"-",('Denuncias-Renuncias'!J33/'Denuncias-Renuncias'!$G33)))</f>
        <v>0.84615384615384615</v>
      </c>
      <c r="F33" s="69" t="str">
        <f>+IF('Denuncias-Renuncias'!$G33=0,"-",IF('Denuncias-Renuncias'!K33=0,"-",('Denuncias-Renuncias'!K33/'Denuncias-Renuncias'!$G33)))</f>
        <v>-</v>
      </c>
      <c r="G33" s="69">
        <f>+IF('Denuncias-Renuncias'!$G33=0,"-",IF('Denuncias-Renuncias'!L33=0,"-",('Denuncias-Renuncias'!L33/'Denuncias-Renuncias'!$G33)))</f>
        <v>0.10256410256410256</v>
      </c>
      <c r="H33" s="69">
        <f>+IF('Denuncias-Renuncias'!$G33=0,"-",IF('Denuncias-Renuncias'!M33=0,"-",('Denuncias-Renuncias'!M33/'Denuncias-Renuncias'!$G33)))</f>
        <v>5.128205128205128E-2</v>
      </c>
      <c r="I33" s="69" t="str">
        <f>+IF('Denuncias-Renuncias'!$G33=0,"-",IF('Denuncias-Renuncias'!N33=0,"-",('Denuncias-Renuncias'!N33/'Denuncias-Renuncias'!$G33)))</f>
        <v>-</v>
      </c>
    </row>
    <row r="34" spans="2:9" ht="20.100000000000001" customHeight="1" thickBot="1" x14ac:dyDescent="0.25">
      <c r="B34" s="4" t="s">
        <v>221</v>
      </c>
      <c r="C34" s="71">
        <f>+IF('Denuncias-Renuncias'!$G34=0,"-",IF('Denuncias-Renuncias'!H34=0,"-",('Denuncias-Renuncias'!H34/'Denuncias-Renuncias'!$G34)))</f>
        <v>1.5576323987538941E-2</v>
      </c>
      <c r="D34" s="69">
        <f>+IF('Denuncias-Renuncias'!$G34=0,"-",IF('Denuncias-Renuncias'!I34=0,"-",('Denuncias-Renuncias'!I34/'Denuncias-Renuncias'!$G34)))</f>
        <v>6.2305295950155761E-3</v>
      </c>
      <c r="E34" s="69">
        <f>+IF('Denuncias-Renuncias'!$G34=0,"-",IF('Denuncias-Renuncias'!J34=0,"-",('Denuncias-Renuncias'!J34/'Denuncias-Renuncias'!$G34)))</f>
        <v>0.76947040498442365</v>
      </c>
      <c r="F34" s="69" t="str">
        <f>+IF('Denuncias-Renuncias'!$G34=0,"-",IF('Denuncias-Renuncias'!K34=0,"-",('Denuncias-Renuncias'!K34/'Denuncias-Renuncias'!$G34)))</f>
        <v>-</v>
      </c>
      <c r="G34" s="69">
        <f>+IF('Denuncias-Renuncias'!$G34=0,"-",IF('Denuncias-Renuncias'!L34=0,"-",('Denuncias-Renuncias'!L34/'Denuncias-Renuncias'!$G34)))</f>
        <v>0.18691588785046728</v>
      </c>
      <c r="H34" s="69">
        <f>+IF('Denuncias-Renuncias'!$G34=0,"-",IF('Denuncias-Renuncias'!M34=0,"-",('Denuncias-Renuncias'!M34/'Denuncias-Renuncias'!$G34)))</f>
        <v>2.1806853582554516E-2</v>
      </c>
      <c r="I34" s="69" t="str">
        <f>+IF('Denuncias-Renuncias'!$G34=0,"-",IF('Denuncias-Renuncias'!N34=0,"-",('Denuncias-Renuncias'!N34/'Denuncias-Renuncias'!$G34)))</f>
        <v>-</v>
      </c>
    </row>
    <row r="35" spans="2:9" ht="20.100000000000001" customHeight="1" thickBot="1" x14ac:dyDescent="0.25">
      <c r="B35" s="4" t="s">
        <v>222</v>
      </c>
      <c r="C35" s="71" t="str">
        <f>+IF('Denuncias-Renuncias'!$G35=0,"-",IF('Denuncias-Renuncias'!H35=0,"-",('Denuncias-Renuncias'!H35/'Denuncias-Renuncias'!$G35)))</f>
        <v>-</v>
      </c>
      <c r="D35" s="69" t="str">
        <f>+IF('Denuncias-Renuncias'!$G35=0,"-",IF('Denuncias-Renuncias'!I35=0,"-",('Denuncias-Renuncias'!I35/'Denuncias-Renuncias'!$G35)))</f>
        <v>-</v>
      </c>
      <c r="E35" s="69">
        <f>+IF('Denuncias-Renuncias'!$G35=0,"-",IF('Denuncias-Renuncias'!J35=0,"-",('Denuncias-Renuncias'!J35/'Denuncias-Renuncias'!$G35)))</f>
        <v>0.797752808988764</v>
      </c>
      <c r="F35" s="69">
        <f>+IF('Denuncias-Renuncias'!$G35=0,"-",IF('Denuncias-Renuncias'!K35=0,"-",('Denuncias-Renuncias'!K35/'Denuncias-Renuncias'!$G35)))</f>
        <v>3.3707865168539325E-2</v>
      </c>
      <c r="G35" s="69">
        <f>+IF('Denuncias-Renuncias'!$G35=0,"-",IF('Denuncias-Renuncias'!L35=0,"-",('Denuncias-Renuncias'!L35/'Denuncias-Renuncias'!$G35)))</f>
        <v>0.11235955056179775</v>
      </c>
      <c r="H35" s="69" t="str">
        <f>+IF('Denuncias-Renuncias'!$G35=0,"-",IF('Denuncias-Renuncias'!M35=0,"-",('Denuncias-Renuncias'!M35/'Denuncias-Renuncias'!$G35)))</f>
        <v>-</v>
      </c>
      <c r="I35" s="69">
        <f>+IF('Denuncias-Renuncias'!$G35=0,"-",IF('Denuncias-Renuncias'!N35=0,"-",('Denuncias-Renuncias'!N35/'Denuncias-Renuncias'!$G35)))</f>
        <v>5.6179775280898875E-2</v>
      </c>
    </row>
    <row r="36" spans="2:9" ht="20.100000000000001" customHeight="1" thickBot="1" x14ac:dyDescent="0.25">
      <c r="B36" s="4" t="s">
        <v>223</v>
      </c>
      <c r="C36" s="71" t="str">
        <f>+IF('Denuncias-Renuncias'!$G36=0,"-",IF('Denuncias-Renuncias'!H36=0,"-",('Denuncias-Renuncias'!H36/'Denuncias-Renuncias'!$G36)))</f>
        <v>-</v>
      </c>
      <c r="D36" s="69" t="str">
        <f>+IF('Denuncias-Renuncias'!$G36=0,"-",IF('Denuncias-Renuncias'!I36=0,"-",('Denuncias-Renuncias'!I36/'Denuncias-Renuncias'!$G36)))</f>
        <v>-</v>
      </c>
      <c r="E36" s="69">
        <f>+IF('Denuncias-Renuncias'!$G36=0,"-",IF('Denuncias-Renuncias'!J36=0,"-",('Denuncias-Renuncias'!J36/'Denuncias-Renuncias'!$G36)))</f>
        <v>0.93117408906882593</v>
      </c>
      <c r="F36" s="69">
        <f>+IF('Denuncias-Renuncias'!$G36=0,"-",IF('Denuncias-Renuncias'!K36=0,"-",('Denuncias-Renuncias'!K36/'Denuncias-Renuncias'!$G36)))</f>
        <v>1.2145748987854251E-2</v>
      </c>
      <c r="G36" s="69">
        <f>+IF('Denuncias-Renuncias'!$G36=0,"-",IF('Denuncias-Renuncias'!L36=0,"-",('Denuncias-Renuncias'!L36/'Denuncias-Renuncias'!$G36)))</f>
        <v>3.2388663967611336E-2</v>
      </c>
      <c r="H36" s="69">
        <f>+IF('Denuncias-Renuncias'!$G36=0,"-",IF('Denuncias-Renuncias'!M36=0,"-",('Denuncias-Renuncias'!M36/'Denuncias-Renuncias'!$G36)))</f>
        <v>4.048582995951417E-3</v>
      </c>
      <c r="I36" s="69">
        <f>+IF('Denuncias-Renuncias'!$G36=0,"-",IF('Denuncias-Renuncias'!N36=0,"-",('Denuncias-Renuncias'!N36/'Denuncias-Renuncias'!$G36)))</f>
        <v>2.0242914979757085E-2</v>
      </c>
    </row>
    <row r="37" spans="2:9" ht="20.100000000000001" customHeight="1" thickBot="1" x14ac:dyDescent="0.25">
      <c r="B37" s="4" t="s">
        <v>224</v>
      </c>
      <c r="C37" s="71">
        <f>+IF('Denuncias-Renuncias'!$G37=0,"-",IF('Denuncias-Renuncias'!H37=0,"-",('Denuncias-Renuncias'!H37/'Denuncias-Renuncias'!$G37)))</f>
        <v>3.003003003003003E-3</v>
      </c>
      <c r="D37" s="69" t="str">
        <f>+IF('Denuncias-Renuncias'!$G37=0,"-",IF('Denuncias-Renuncias'!I37=0,"-",('Denuncias-Renuncias'!I37/'Denuncias-Renuncias'!$G37)))</f>
        <v>-</v>
      </c>
      <c r="E37" s="69">
        <f>+IF('Denuncias-Renuncias'!$G37=0,"-",IF('Denuncias-Renuncias'!J37=0,"-",('Denuncias-Renuncias'!J37/'Denuncias-Renuncias'!$G37)))</f>
        <v>0.74474474474474472</v>
      </c>
      <c r="F37" s="69">
        <f>+IF('Denuncias-Renuncias'!$G37=0,"-",IF('Denuncias-Renuncias'!K37=0,"-",('Denuncias-Renuncias'!K37/'Denuncias-Renuncias'!$G37)))</f>
        <v>3.003003003003003E-2</v>
      </c>
      <c r="G37" s="69">
        <f>+IF('Denuncias-Renuncias'!$G37=0,"-",IF('Denuncias-Renuncias'!L37=0,"-",('Denuncias-Renuncias'!L37/'Denuncias-Renuncias'!$G37)))</f>
        <v>0.17117117117117117</v>
      </c>
      <c r="H37" s="69">
        <f>+IF('Denuncias-Renuncias'!$G37=0,"-",IF('Denuncias-Renuncias'!M37=0,"-",('Denuncias-Renuncias'!M37/'Denuncias-Renuncias'!$G37)))</f>
        <v>3.903903903903904E-2</v>
      </c>
      <c r="I37" s="69">
        <f>+IF('Denuncias-Renuncias'!$G37=0,"-",IF('Denuncias-Renuncias'!N37=0,"-",('Denuncias-Renuncias'!N37/'Denuncias-Renuncias'!$G37)))</f>
        <v>1.2012012012012012E-2</v>
      </c>
    </row>
    <row r="38" spans="2:9" ht="20.100000000000001" customHeight="1" thickBot="1" x14ac:dyDescent="0.25">
      <c r="B38" s="4" t="s">
        <v>225</v>
      </c>
      <c r="C38" s="71" t="str">
        <f>+IF('Denuncias-Renuncias'!$G38=0,"-",IF('Denuncias-Renuncias'!H38=0,"-",('Denuncias-Renuncias'!H38/'Denuncias-Renuncias'!$G38)))</f>
        <v>-</v>
      </c>
      <c r="D38" s="69" t="str">
        <f>+IF('Denuncias-Renuncias'!$G38=0,"-",IF('Denuncias-Renuncias'!I38=0,"-",('Denuncias-Renuncias'!I38/'Denuncias-Renuncias'!$G38)))</f>
        <v>-</v>
      </c>
      <c r="E38" s="69">
        <f>+IF('Denuncias-Renuncias'!$G38=0,"-",IF('Denuncias-Renuncias'!J38=0,"-",('Denuncias-Renuncias'!J38/'Denuncias-Renuncias'!$G38)))</f>
        <v>0.93396226415094341</v>
      </c>
      <c r="F38" s="69" t="str">
        <f>+IF('Denuncias-Renuncias'!$G38=0,"-",IF('Denuncias-Renuncias'!K38=0,"-",('Denuncias-Renuncias'!K38/'Denuncias-Renuncias'!$G38)))</f>
        <v>-</v>
      </c>
      <c r="G38" s="69" t="str">
        <f>+IF('Denuncias-Renuncias'!$G38=0,"-",IF('Denuncias-Renuncias'!L38=0,"-",('Denuncias-Renuncias'!L38/'Denuncias-Renuncias'!$G38)))</f>
        <v>-</v>
      </c>
      <c r="H38" s="69" t="str">
        <f>+IF('Denuncias-Renuncias'!$G38=0,"-",IF('Denuncias-Renuncias'!M38=0,"-",('Denuncias-Renuncias'!M38/'Denuncias-Renuncias'!$G38)))</f>
        <v>-</v>
      </c>
      <c r="I38" s="69">
        <f>+IF('Denuncias-Renuncias'!$G38=0,"-",IF('Denuncias-Renuncias'!N38=0,"-",('Denuncias-Renuncias'!N38/'Denuncias-Renuncias'!$G38)))</f>
        <v>6.6037735849056603E-2</v>
      </c>
    </row>
    <row r="39" spans="2:9" ht="20.100000000000001" customHeight="1" thickBot="1" x14ac:dyDescent="0.25">
      <c r="B39" s="4" t="s">
        <v>226</v>
      </c>
      <c r="C39" s="71">
        <f>+IF('Denuncias-Renuncias'!$G39=0,"-",IF('Denuncias-Renuncias'!H39=0,"-",('Denuncias-Renuncias'!H39/'Denuncias-Renuncias'!$G39)))</f>
        <v>1.0282776349614395E-2</v>
      </c>
      <c r="D39" s="69" t="str">
        <f>+IF('Denuncias-Renuncias'!$G39=0,"-",IF('Denuncias-Renuncias'!I39=0,"-",('Denuncias-Renuncias'!I39/'Denuncias-Renuncias'!$G39)))</f>
        <v>-</v>
      </c>
      <c r="E39" s="69">
        <f>+IF('Denuncias-Renuncias'!$G39=0,"-",IF('Denuncias-Renuncias'!J39=0,"-",('Denuncias-Renuncias'!J39/'Denuncias-Renuncias'!$G39)))</f>
        <v>0.37532133676092544</v>
      </c>
      <c r="F39" s="69">
        <f>+IF('Denuncias-Renuncias'!$G39=0,"-",IF('Denuncias-Renuncias'!K39=0,"-",('Denuncias-Renuncias'!K39/'Denuncias-Renuncias'!$G39)))</f>
        <v>1.0282776349614395E-2</v>
      </c>
      <c r="G39" s="69">
        <f>+IF('Denuncias-Renuncias'!$G39=0,"-",IF('Denuncias-Renuncias'!L39=0,"-",('Denuncias-Renuncias'!L39/'Denuncias-Renuncias'!$G39)))</f>
        <v>8.2262210796915161E-2</v>
      </c>
      <c r="H39" s="69">
        <f>+IF('Denuncias-Renuncias'!$G39=0,"-",IF('Denuncias-Renuncias'!M39=0,"-",('Denuncias-Renuncias'!M39/'Denuncias-Renuncias'!$G39)))</f>
        <v>8.4832904884318772E-2</v>
      </c>
      <c r="I39" s="69">
        <f>+IF('Denuncias-Renuncias'!$G39=0,"-",IF('Denuncias-Renuncias'!N39=0,"-",('Denuncias-Renuncias'!N39/'Denuncias-Renuncias'!$G39)))</f>
        <v>0.43701799485861181</v>
      </c>
    </row>
    <row r="40" spans="2:9" ht="20.100000000000001" customHeight="1" thickBot="1" x14ac:dyDescent="0.25">
      <c r="B40" s="4" t="s">
        <v>227</v>
      </c>
      <c r="C40" s="71">
        <f>+IF('Denuncias-Renuncias'!$G40=0,"-",IF('Denuncias-Renuncias'!H40=0,"-",('Denuncias-Renuncias'!H40/'Denuncias-Renuncias'!$G40)))</f>
        <v>1.976284584980237E-3</v>
      </c>
      <c r="D40" s="69">
        <f>+IF('Denuncias-Renuncias'!$G40=0,"-",IF('Denuncias-Renuncias'!I40=0,"-",('Denuncias-Renuncias'!I40/'Denuncias-Renuncias'!$G40)))</f>
        <v>1.976284584980237E-3</v>
      </c>
      <c r="E40" s="69">
        <f>+IF('Denuncias-Renuncias'!$G40=0,"-",IF('Denuncias-Renuncias'!J40=0,"-",('Denuncias-Renuncias'!J40/'Denuncias-Renuncias'!$G40)))</f>
        <v>0.8458498023715415</v>
      </c>
      <c r="F40" s="69">
        <f>+IF('Denuncias-Renuncias'!$G40=0,"-",IF('Denuncias-Renuncias'!K40=0,"-",('Denuncias-Renuncias'!K40/'Denuncias-Renuncias'!$G40)))</f>
        <v>2.1739130434782608E-2</v>
      </c>
      <c r="G40" s="69">
        <f>+IF('Denuncias-Renuncias'!$G40=0,"-",IF('Denuncias-Renuncias'!L40=0,"-",('Denuncias-Renuncias'!L40/'Denuncias-Renuncias'!$G40)))</f>
        <v>7.1146245059288543E-2</v>
      </c>
      <c r="H40" s="69">
        <f>+IF('Denuncias-Renuncias'!$G40=0,"-",IF('Denuncias-Renuncias'!M40=0,"-",('Denuncias-Renuncias'!M40/'Denuncias-Renuncias'!$G40)))</f>
        <v>2.9644268774703556E-2</v>
      </c>
      <c r="I40" s="69">
        <f>+IF('Denuncias-Renuncias'!$G40=0,"-",IF('Denuncias-Renuncias'!N40=0,"-",('Denuncias-Renuncias'!N40/'Denuncias-Renuncias'!$G40)))</f>
        <v>2.766798418972332E-2</v>
      </c>
    </row>
    <row r="41" spans="2:9" ht="20.100000000000001" customHeight="1" thickBot="1" x14ac:dyDescent="0.25">
      <c r="B41" s="4" t="s">
        <v>228</v>
      </c>
      <c r="C41" s="71">
        <f>+IF('Denuncias-Renuncias'!$G41=0,"-",IF('Denuncias-Renuncias'!H41=0,"-",('Denuncias-Renuncias'!H41/'Denuncias-Renuncias'!$G41)))</f>
        <v>1.2490034546904066E-2</v>
      </c>
      <c r="D41" s="69">
        <f>+IF('Denuncias-Renuncias'!$G41=0,"-",IF('Denuncias-Renuncias'!I41=0,"-",('Denuncias-Renuncias'!I41/'Denuncias-Renuncias'!$G41)))</f>
        <v>1.3287270794578793E-3</v>
      </c>
      <c r="E41" s="69">
        <f>+IF('Denuncias-Renuncias'!$G41=0,"-",IF('Denuncias-Renuncias'!J41=0,"-",('Denuncias-Renuncias'!J41/'Denuncias-Renuncias'!$G41)))</f>
        <v>0.67738506510762686</v>
      </c>
      <c r="F41" s="69">
        <f>+IF('Denuncias-Renuncias'!$G41=0,"-",IF('Denuncias-Renuncias'!K41=0,"-",('Denuncias-Renuncias'!K41/'Denuncias-Renuncias'!$G41)))</f>
        <v>1.355301621047037E-2</v>
      </c>
      <c r="G41" s="69">
        <f>+IF('Denuncias-Renuncias'!$G41=0,"-",IF('Denuncias-Renuncias'!L41=0,"-",('Denuncias-Renuncias'!L41/'Denuncias-Renuncias'!$G41)))</f>
        <v>0.20063778899813978</v>
      </c>
      <c r="H41" s="69">
        <f>+IF('Denuncias-Renuncias'!$G41=0,"-",IF('Denuncias-Renuncias'!M41=0,"-",('Denuncias-Renuncias'!M41/'Denuncias-Renuncias'!$G41)))</f>
        <v>8.291256975817167E-2</v>
      </c>
      <c r="I41" s="69">
        <f>+IF('Denuncias-Renuncias'!$G41=0,"-",IF('Denuncias-Renuncias'!N41=0,"-",('Denuncias-Renuncias'!N41/'Denuncias-Renuncias'!$G41)))</f>
        <v>1.1692798299229338E-2</v>
      </c>
    </row>
    <row r="42" spans="2:9" ht="20.100000000000001" customHeight="1" thickBot="1" x14ac:dyDescent="0.25">
      <c r="B42" s="4" t="s">
        <v>229</v>
      </c>
      <c r="C42" s="71">
        <f>+IF('Denuncias-Renuncias'!$G42=0,"-",IF('Denuncias-Renuncias'!H42=0,"-",('Denuncias-Renuncias'!H42/'Denuncias-Renuncias'!$G42)))</f>
        <v>0.12234910277324633</v>
      </c>
      <c r="D42" s="69" t="str">
        <f>+IF('Denuncias-Renuncias'!$G42=0,"-",IF('Denuncias-Renuncias'!I42=0,"-",('Denuncias-Renuncias'!I42/'Denuncias-Renuncias'!$G42)))</f>
        <v>-</v>
      </c>
      <c r="E42" s="69">
        <f>+IF('Denuncias-Renuncias'!$G42=0,"-",IF('Denuncias-Renuncias'!J42=0,"-",('Denuncias-Renuncias'!J42/'Denuncias-Renuncias'!$G42)))</f>
        <v>0.72104404567699842</v>
      </c>
      <c r="F42" s="69">
        <f>+IF('Denuncias-Renuncias'!$G42=0,"-",IF('Denuncias-Renuncias'!K42=0,"-",('Denuncias-Renuncias'!K42/'Denuncias-Renuncias'!$G42)))</f>
        <v>1.1419249592169658E-2</v>
      </c>
      <c r="G42" s="69">
        <f>+IF('Denuncias-Renuncias'!$G42=0,"-",IF('Denuncias-Renuncias'!L42=0,"-",('Denuncias-Renuncias'!L42/'Denuncias-Renuncias'!$G42)))</f>
        <v>7.5040783034257749E-2</v>
      </c>
      <c r="H42" s="69">
        <f>+IF('Denuncias-Renuncias'!$G42=0,"-",IF('Denuncias-Renuncias'!M42=0,"-",('Denuncias-Renuncias'!M42/'Denuncias-Renuncias'!$G42)))</f>
        <v>5.2202283849918436E-2</v>
      </c>
      <c r="I42" s="69">
        <f>+IF('Denuncias-Renuncias'!$G42=0,"-",IF('Denuncias-Renuncias'!N42=0,"-",('Denuncias-Renuncias'!N42/'Denuncias-Renuncias'!$G42)))</f>
        <v>1.794453507340946E-2</v>
      </c>
    </row>
    <row r="43" spans="2:9" ht="20.100000000000001" customHeight="1" thickBot="1" x14ac:dyDescent="0.25">
      <c r="B43" s="4" t="s">
        <v>230</v>
      </c>
      <c r="C43" s="71" t="str">
        <f>+IF('Denuncias-Renuncias'!$G43=0,"-",IF('Denuncias-Renuncias'!H43=0,"-",('Denuncias-Renuncias'!H43/'Denuncias-Renuncias'!$G43)))</f>
        <v>-</v>
      </c>
      <c r="D43" s="69" t="str">
        <f>+IF('Denuncias-Renuncias'!$G43=0,"-",IF('Denuncias-Renuncias'!I43=0,"-",('Denuncias-Renuncias'!I43/'Denuncias-Renuncias'!$G43)))</f>
        <v>-</v>
      </c>
      <c r="E43" s="69">
        <f>+IF('Denuncias-Renuncias'!$G43=0,"-",IF('Denuncias-Renuncias'!J43=0,"-",('Denuncias-Renuncias'!J43/'Denuncias-Renuncias'!$G43)))</f>
        <v>0.68404907975460127</v>
      </c>
      <c r="F43" s="69">
        <f>+IF('Denuncias-Renuncias'!$G43=0,"-",IF('Denuncias-Renuncias'!K43=0,"-",('Denuncias-Renuncias'!K43/'Denuncias-Renuncias'!$G43)))</f>
        <v>1.5337423312883436E-2</v>
      </c>
      <c r="G43" s="69">
        <f>+IF('Denuncias-Renuncias'!$G43=0,"-",IF('Denuncias-Renuncias'!L43=0,"-",('Denuncias-Renuncias'!L43/'Denuncias-Renuncias'!$G43)))</f>
        <v>0.10429447852760736</v>
      </c>
      <c r="H43" s="69">
        <f>+IF('Denuncias-Renuncias'!$G43=0,"-",IF('Denuncias-Renuncias'!M43=0,"-",('Denuncias-Renuncias'!M43/'Denuncias-Renuncias'!$G43)))</f>
        <v>0.19631901840490798</v>
      </c>
      <c r="I43" s="69" t="str">
        <f>+IF('Denuncias-Renuncias'!$G43=0,"-",IF('Denuncias-Renuncias'!N43=0,"-",('Denuncias-Renuncias'!N43/'Denuncias-Renuncias'!$G43)))</f>
        <v>-</v>
      </c>
    </row>
    <row r="44" spans="2:9" ht="20.100000000000001" customHeight="1" thickBot="1" x14ac:dyDescent="0.25">
      <c r="B44" s="4" t="s">
        <v>231</v>
      </c>
      <c r="C44" s="71" t="str">
        <f>+IF('Denuncias-Renuncias'!$G44=0,"-",IF('Denuncias-Renuncias'!H44=0,"-",('Denuncias-Renuncias'!H44/'Denuncias-Renuncias'!$G44)))</f>
        <v>-</v>
      </c>
      <c r="D44" s="69" t="str">
        <f>+IF('Denuncias-Renuncias'!$G44=0,"-",IF('Denuncias-Renuncias'!I44=0,"-",('Denuncias-Renuncias'!I44/'Denuncias-Renuncias'!$G44)))</f>
        <v>-</v>
      </c>
      <c r="E44" s="69">
        <f>+IF('Denuncias-Renuncias'!$G44=0,"-",IF('Denuncias-Renuncias'!J44=0,"-",('Denuncias-Renuncias'!J44/'Denuncias-Renuncias'!$G44)))</f>
        <v>0.89111747851002865</v>
      </c>
      <c r="F44" s="69">
        <f>+IF('Denuncias-Renuncias'!$G44=0,"-",IF('Denuncias-Renuncias'!K44=0,"-",('Denuncias-Renuncias'!K44/'Denuncias-Renuncias'!$G44)))</f>
        <v>1.1461318051575931E-2</v>
      </c>
      <c r="G44" s="69">
        <f>+IF('Denuncias-Renuncias'!$G44=0,"-",IF('Denuncias-Renuncias'!L44=0,"-",('Denuncias-Renuncias'!L44/'Denuncias-Renuncias'!$G44)))</f>
        <v>2.0057306590257881E-2</v>
      </c>
      <c r="H44" s="69">
        <f>+IF('Denuncias-Renuncias'!$G44=0,"-",IF('Denuncias-Renuncias'!M44=0,"-",('Denuncias-Renuncias'!M44/'Denuncias-Renuncias'!$G44)))</f>
        <v>7.1633237822349566E-2</v>
      </c>
      <c r="I44" s="69">
        <f>+IF('Denuncias-Renuncias'!$G44=0,"-",IF('Denuncias-Renuncias'!N44=0,"-",('Denuncias-Renuncias'!N44/'Denuncias-Renuncias'!$G44)))</f>
        <v>5.7306590257879654E-3</v>
      </c>
    </row>
    <row r="45" spans="2:9" ht="20.100000000000001" customHeight="1" thickBot="1" x14ac:dyDescent="0.25">
      <c r="B45" s="4" t="s">
        <v>232</v>
      </c>
      <c r="C45" s="71">
        <f>+IF('Denuncias-Renuncias'!$G45=0,"-",IF('Denuncias-Renuncias'!H45=0,"-",('Denuncias-Renuncias'!H45/'Denuncias-Renuncias'!$G45)))</f>
        <v>4.7528517110266159E-4</v>
      </c>
      <c r="D45" s="69">
        <f>+IF('Denuncias-Renuncias'!$G45=0,"-",IF('Denuncias-Renuncias'!I45=0,"-",('Denuncias-Renuncias'!I45/'Denuncias-Renuncias'!$G45)))</f>
        <v>9.5057034220532319E-4</v>
      </c>
      <c r="E45" s="69">
        <f>+IF('Denuncias-Renuncias'!$G45=0,"-",IF('Denuncias-Renuncias'!J45=0,"-",('Denuncias-Renuncias'!J45/'Denuncias-Renuncias'!$G45)))</f>
        <v>0.74524714828897343</v>
      </c>
      <c r="F45" s="69">
        <f>+IF('Denuncias-Renuncias'!$G45=0,"-",IF('Denuncias-Renuncias'!K45=0,"-",('Denuncias-Renuncias'!K45/'Denuncias-Renuncias'!$G45)))</f>
        <v>2.2338403041825095E-2</v>
      </c>
      <c r="G45" s="69">
        <f>+IF('Denuncias-Renuncias'!$G45=0,"-",IF('Denuncias-Renuncias'!L45=0,"-",('Denuncias-Renuncias'!L45/'Denuncias-Renuncias'!$G45)))</f>
        <v>0.11121673003802281</v>
      </c>
      <c r="H45" s="69">
        <f>+IF('Denuncias-Renuncias'!$G45=0,"-",IF('Denuncias-Renuncias'!M45=0,"-",('Denuncias-Renuncias'!M45/'Denuncias-Renuncias'!$G45)))</f>
        <v>0.1150190114068441</v>
      </c>
      <c r="I45" s="69">
        <f>+IF('Denuncias-Renuncias'!$G45=0,"-",IF('Denuncias-Renuncias'!N45=0,"-",('Denuncias-Renuncias'!N45/'Denuncias-Renuncias'!$G45)))</f>
        <v>4.7528517110266158E-3</v>
      </c>
    </row>
    <row r="46" spans="2:9" ht="20.100000000000001" customHeight="1" thickBot="1" x14ac:dyDescent="0.25">
      <c r="B46" s="4" t="s">
        <v>233</v>
      </c>
      <c r="C46" s="71">
        <f>+IF('Denuncias-Renuncias'!$G46=0,"-",IF('Denuncias-Renuncias'!H46=0,"-",('Denuncias-Renuncias'!H46/'Denuncias-Renuncias'!$G46)))</f>
        <v>9.3896713615023476E-3</v>
      </c>
      <c r="D46" s="69" t="str">
        <f>+IF('Denuncias-Renuncias'!$G46=0,"-",IF('Denuncias-Renuncias'!I46=0,"-",('Denuncias-Renuncias'!I46/'Denuncias-Renuncias'!$G46)))</f>
        <v>-</v>
      </c>
      <c r="E46" s="69">
        <f>+IF('Denuncias-Renuncias'!$G46=0,"-",IF('Denuncias-Renuncias'!J46=0,"-",('Denuncias-Renuncias'!J46/'Denuncias-Renuncias'!$G46)))</f>
        <v>0.90845070422535212</v>
      </c>
      <c r="F46" s="69">
        <f>+IF('Denuncias-Renuncias'!$G46=0,"-",IF('Denuncias-Renuncias'!K46=0,"-",('Denuncias-Renuncias'!K46/'Denuncias-Renuncias'!$G46)))</f>
        <v>1.1737089201877934E-2</v>
      </c>
      <c r="G46" s="69">
        <f>+IF('Denuncias-Renuncias'!$G46=0,"-",IF('Denuncias-Renuncias'!L46=0,"-",('Denuncias-Renuncias'!L46/'Denuncias-Renuncias'!$G46)))</f>
        <v>1.6431924882629109E-2</v>
      </c>
      <c r="H46" s="69">
        <f>+IF('Denuncias-Renuncias'!$G46=0,"-",IF('Denuncias-Renuncias'!M46=0,"-",('Denuncias-Renuncias'!M46/'Denuncias-Renuncias'!$G46)))</f>
        <v>5.39906103286385E-2</v>
      </c>
      <c r="I46" s="69" t="str">
        <f>+IF('Denuncias-Renuncias'!$G46=0,"-",IF('Denuncias-Renuncias'!N46=0,"-",('Denuncias-Renuncias'!N46/'Denuncias-Renuncias'!$G46)))</f>
        <v>-</v>
      </c>
    </row>
    <row r="47" spans="2:9" ht="20.100000000000001" customHeight="1" thickBot="1" x14ac:dyDescent="0.25">
      <c r="B47" s="4" t="s">
        <v>234</v>
      </c>
      <c r="C47" s="71">
        <f>+IF('Denuncias-Renuncias'!$G47=0,"-",IF('Denuncias-Renuncias'!H47=0,"-",('Denuncias-Renuncias'!H47/'Denuncias-Renuncias'!$G47)))</f>
        <v>1.1836212412028152E-2</v>
      </c>
      <c r="D47" s="69">
        <f>+IF('Denuncias-Renuncias'!$G47=0,"-",IF('Denuncias-Renuncias'!I47=0,"-",('Denuncias-Renuncias'!I47/'Denuncias-Renuncias'!$G47)))</f>
        <v>6.3979526551503517E-4</v>
      </c>
      <c r="E47" s="69">
        <f>+IF('Denuncias-Renuncias'!$G47=0,"-",IF('Denuncias-Renuncias'!J47=0,"-",('Denuncias-Renuncias'!J47/'Denuncias-Renuncias'!$G47)))</f>
        <v>0.61036468330134352</v>
      </c>
      <c r="F47" s="69">
        <f>+IF('Denuncias-Renuncias'!$G47=0,"-",IF('Denuncias-Renuncias'!K47=0,"-",('Denuncias-Renuncias'!K47/'Denuncias-Renuncias'!$G47)))</f>
        <v>1.7274472168905951E-2</v>
      </c>
      <c r="G47" s="69">
        <f>+IF('Denuncias-Renuncias'!$G47=0,"-",IF('Denuncias-Renuncias'!L47=0,"-",('Denuncias-Renuncias'!L47/'Denuncias-Renuncias'!$G47)))</f>
        <v>0.17498400511836212</v>
      </c>
      <c r="H47" s="69">
        <f>+IF('Denuncias-Renuncias'!$G47=0,"-",IF('Denuncias-Renuncias'!M47=0,"-",('Denuncias-Renuncias'!M47/'Denuncias-Renuncias'!$G47)))</f>
        <v>0.12859884836852206</v>
      </c>
      <c r="I47" s="69">
        <f>+IF('Denuncias-Renuncias'!$G47=0,"-",IF('Denuncias-Renuncias'!N47=0,"-",('Denuncias-Renuncias'!N47/'Denuncias-Renuncias'!$G47)))</f>
        <v>5.6301983365323098E-2</v>
      </c>
    </row>
    <row r="48" spans="2:9" ht="20.100000000000001" customHeight="1" thickBot="1" x14ac:dyDescent="0.25">
      <c r="B48" s="4" t="s">
        <v>235</v>
      </c>
      <c r="C48" s="71">
        <f>+IF('Denuncias-Renuncias'!$G48=0,"-",IF('Denuncias-Renuncias'!H48=0,"-",('Denuncias-Renuncias'!H48/'Denuncias-Renuncias'!$G48)))</f>
        <v>4.5454545454545452E-3</v>
      </c>
      <c r="D48" s="69" t="str">
        <f>+IF('Denuncias-Renuncias'!$G48=0,"-",IF('Denuncias-Renuncias'!I48=0,"-",('Denuncias-Renuncias'!I48/'Denuncias-Renuncias'!$G48)))</f>
        <v>-</v>
      </c>
      <c r="E48" s="69">
        <f>+IF('Denuncias-Renuncias'!$G48=0,"-",IF('Denuncias-Renuncias'!J48=0,"-",('Denuncias-Renuncias'!J48/'Denuncias-Renuncias'!$G48)))</f>
        <v>0.6045454545454545</v>
      </c>
      <c r="F48" s="69">
        <f>+IF('Denuncias-Renuncias'!$G48=0,"-",IF('Denuncias-Renuncias'!K48=0,"-",('Denuncias-Renuncias'!K48/'Denuncias-Renuncias'!$G48)))</f>
        <v>2.2727272727272728E-2</v>
      </c>
      <c r="G48" s="69">
        <f>+IF('Denuncias-Renuncias'!$G48=0,"-",IF('Denuncias-Renuncias'!L48=0,"-",('Denuncias-Renuncias'!L48/'Denuncias-Renuncias'!$G48)))</f>
        <v>0.16363636363636364</v>
      </c>
      <c r="H48" s="69">
        <f>+IF('Denuncias-Renuncias'!$G48=0,"-",IF('Denuncias-Renuncias'!M48=0,"-",('Denuncias-Renuncias'!M48/'Denuncias-Renuncias'!$G48)))</f>
        <v>4.5454545454545456E-2</v>
      </c>
      <c r="I48" s="69">
        <f>+IF('Denuncias-Renuncias'!$G48=0,"-",IF('Denuncias-Renuncias'!N48=0,"-",('Denuncias-Renuncias'!N48/'Denuncias-Renuncias'!$G48)))</f>
        <v>0.15909090909090909</v>
      </c>
    </row>
    <row r="49" spans="2:9" ht="20.100000000000001" customHeight="1" thickBot="1" x14ac:dyDescent="0.25">
      <c r="B49" s="4" t="s">
        <v>236</v>
      </c>
      <c r="C49" s="71">
        <f>+IF('Denuncias-Renuncias'!$G49=0,"-",IF('Denuncias-Renuncias'!H49=0,"-",('Denuncias-Renuncias'!H49/'Denuncias-Renuncias'!$G49)))</f>
        <v>1.4423076923076924E-2</v>
      </c>
      <c r="D49" s="69" t="str">
        <f>+IF('Denuncias-Renuncias'!$G49=0,"-",IF('Denuncias-Renuncias'!I49=0,"-",('Denuncias-Renuncias'!I49/'Denuncias-Renuncias'!$G49)))</f>
        <v>-</v>
      </c>
      <c r="E49" s="69">
        <f>+IF('Denuncias-Renuncias'!$G49=0,"-",IF('Denuncias-Renuncias'!J49=0,"-",('Denuncias-Renuncias'!J49/'Denuncias-Renuncias'!$G49)))</f>
        <v>0.8125</v>
      </c>
      <c r="F49" s="69">
        <f>+IF('Denuncias-Renuncias'!$G49=0,"-",IF('Denuncias-Renuncias'!K49=0,"-",('Denuncias-Renuncias'!K49/'Denuncias-Renuncias'!$G49)))</f>
        <v>2.8846153846153848E-2</v>
      </c>
      <c r="G49" s="69">
        <f>+IF('Denuncias-Renuncias'!$G49=0,"-",IF('Denuncias-Renuncias'!L49=0,"-",('Denuncias-Renuncias'!L49/'Denuncias-Renuncias'!$G49)))</f>
        <v>7.6923076923076927E-2</v>
      </c>
      <c r="H49" s="69">
        <f>+IF('Denuncias-Renuncias'!$G49=0,"-",IF('Denuncias-Renuncias'!M49=0,"-",('Denuncias-Renuncias'!M49/'Denuncias-Renuncias'!$G49)))</f>
        <v>6.7307692307692304E-2</v>
      </c>
      <c r="I49" s="69" t="str">
        <f>+IF('Denuncias-Renuncias'!$G49=0,"-",IF('Denuncias-Renuncias'!N49=0,"-",('Denuncias-Renuncias'!N49/'Denuncias-Renuncias'!$G49)))</f>
        <v>-</v>
      </c>
    </row>
    <row r="50" spans="2:9" ht="20.100000000000001" customHeight="1" thickBot="1" x14ac:dyDescent="0.25">
      <c r="B50" s="4" t="s">
        <v>237</v>
      </c>
      <c r="C50" s="71">
        <f>+IF('Denuncias-Renuncias'!$G50=0,"-",IF('Denuncias-Renuncias'!H50=0,"-",('Denuncias-Renuncias'!H50/'Denuncias-Renuncias'!$G50)))</f>
        <v>4.2857142857142859E-3</v>
      </c>
      <c r="D50" s="69">
        <f>+IF('Denuncias-Renuncias'!$G50=0,"-",IF('Denuncias-Renuncias'!I50=0,"-",('Denuncias-Renuncias'!I50/'Denuncias-Renuncias'!$G50)))</f>
        <v>1.4285714285714286E-3</v>
      </c>
      <c r="E50" s="69">
        <f>+IF('Denuncias-Renuncias'!$G50=0,"-",IF('Denuncias-Renuncias'!J50=0,"-",('Denuncias-Renuncias'!J50/'Denuncias-Renuncias'!$G50)))</f>
        <v>0.8</v>
      </c>
      <c r="F50" s="69">
        <f>+IF('Denuncias-Renuncias'!$G50=0,"-",IF('Denuncias-Renuncias'!K50=0,"-",('Denuncias-Renuncias'!K50/'Denuncias-Renuncias'!$G50)))</f>
        <v>4.2857142857142859E-3</v>
      </c>
      <c r="G50" s="69">
        <f>+IF('Denuncias-Renuncias'!$G50=0,"-",IF('Denuncias-Renuncias'!L50=0,"-",('Denuncias-Renuncias'!L50/'Denuncias-Renuncias'!$G50)))</f>
        <v>0.11714285714285715</v>
      </c>
      <c r="H50" s="69">
        <f>+IF('Denuncias-Renuncias'!$G50=0,"-",IF('Denuncias-Renuncias'!M50=0,"-",('Denuncias-Renuncias'!M50/'Denuncias-Renuncias'!$G50)))</f>
        <v>6.7142857142857143E-2</v>
      </c>
      <c r="I50" s="69">
        <f>+IF('Denuncias-Renuncias'!$G50=0,"-",IF('Denuncias-Renuncias'!N50=0,"-",('Denuncias-Renuncias'!N50/'Denuncias-Renuncias'!$G50)))</f>
        <v>5.7142857142857143E-3</v>
      </c>
    </row>
    <row r="51" spans="2:9" ht="20.100000000000001" customHeight="1" thickBot="1" x14ac:dyDescent="0.25">
      <c r="B51" s="4" t="s">
        <v>238</v>
      </c>
      <c r="C51" s="71">
        <f>+IF('Denuncias-Renuncias'!$G51=0,"-",IF('Denuncias-Renuncias'!H51=0,"-",('Denuncias-Renuncias'!H51/'Denuncias-Renuncias'!$G51)))</f>
        <v>4.7169811320754715E-3</v>
      </c>
      <c r="D51" s="69" t="str">
        <f>+IF('Denuncias-Renuncias'!$G51=0,"-",IF('Denuncias-Renuncias'!I51=0,"-",('Denuncias-Renuncias'!I51/'Denuncias-Renuncias'!$G51)))</f>
        <v>-</v>
      </c>
      <c r="E51" s="69">
        <f>+IF('Denuncias-Renuncias'!$G51=0,"-",IF('Denuncias-Renuncias'!J51=0,"-",('Denuncias-Renuncias'!J51/'Denuncias-Renuncias'!$G51)))</f>
        <v>0.84433962264150941</v>
      </c>
      <c r="F51" s="69">
        <f>+IF('Denuncias-Renuncias'!$G51=0,"-",IF('Denuncias-Renuncias'!K51=0,"-",('Denuncias-Renuncias'!K51/'Denuncias-Renuncias'!$G51)))</f>
        <v>9.433962264150943E-3</v>
      </c>
      <c r="G51" s="69">
        <f>+IF('Denuncias-Renuncias'!$G51=0,"-",IF('Denuncias-Renuncias'!L51=0,"-",('Denuncias-Renuncias'!L51/'Denuncias-Renuncias'!$G51)))</f>
        <v>7.5471698113207544E-2</v>
      </c>
      <c r="H51" s="69">
        <f>+IF('Denuncias-Renuncias'!$G51=0,"-",IF('Denuncias-Renuncias'!M51=0,"-",('Denuncias-Renuncias'!M51/'Denuncias-Renuncias'!$G51)))</f>
        <v>4.2452830188679243E-2</v>
      </c>
      <c r="I51" s="69">
        <f>+IF('Denuncias-Renuncias'!$G51=0,"-",IF('Denuncias-Renuncias'!N51=0,"-",('Denuncias-Renuncias'!N51/'Denuncias-Renuncias'!$G51)))</f>
        <v>2.358490566037736E-2</v>
      </c>
    </row>
    <row r="52" spans="2:9" ht="20.100000000000001" customHeight="1" thickBot="1" x14ac:dyDescent="0.25">
      <c r="B52" s="4" t="s">
        <v>239</v>
      </c>
      <c r="C52" s="71">
        <f>+IF('Denuncias-Renuncias'!$G52=0,"-",IF('Denuncias-Renuncias'!H52=0,"-",('Denuncias-Renuncias'!H52/'Denuncias-Renuncias'!$G52)))</f>
        <v>9.7297297297297303E-2</v>
      </c>
      <c r="D52" s="69" t="str">
        <f>+IF('Denuncias-Renuncias'!$G52=0,"-",IF('Denuncias-Renuncias'!I52=0,"-",('Denuncias-Renuncias'!I52/'Denuncias-Renuncias'!$G52)))</f>
        <v>-</v>
      </c>
      <c r="E52" s="69">
        <f>+IF('Denuncias-Renuncias'!$G52=0,"-",IF('Denuncias-Renuncias'!J52=0,"-",('Denuncias-Renuncias'!J52/'Denuncias-Renuncias'!$G52)))</f>
        <v>0.77297297297297296</v>
      </c>
      <c r="F52" s="69">
        <f>+IF('Denuncias-Renuncias'!$G52=0,"-",IF('Denuncias-Renuncias'!K52=0,"-",('Denuncias-Renuncias'!K52/'Denuncias-Renuncias'!$G52)))</f>
        <v>5.9459459459459463E-2</v>
      </c>
      <c r="G52" s="69">
        <f>+IF('Denuncias-Renuncias'!$G52=0,"-",IF('Denuncias-Renuncias'!L52=0,"-",('Denuncias-Renuncias'!L52/'Denuncias-Renuncias'!$G52)))</f>
        <v>5.4054054054054057E-2</v>
      </c>
      <c r="H52" s="69">
        <f>+IF('Denuncias-Renuncias'!$G52=0,"-",IF('Denuncias-Renuncias'!M52=0,"-",('Denuncias-Renuncias'!M52/'Denuncias-Renuncias'!$G52)))</f>
        <v>5.4054054054054057E-3</v>
      </c>
      <c r="I52" s="69">
        <f>+IF('Denuncias-Renuncias'!$G52=0,"-",IF('Denuncias-Renuncias'!N52=0,"-",('Denuncias-Renuncias'!N52/'Denuncias-Renuncias'!$G52)))</f>
        <v>1.0810810810810811E-2</v>
      </c>
    </row>
    <row r="53" spans="2:9" ht="20.100000000000001" customHeight="1" thickBot="1" x14ac:dyDescent="0.25">
      <c r="B53" s="4" t="s">
        <v>240</v>
      </c>
      <c r="C53" s="71">
        <f>+IF('Denuncias-Renuncias'!$G53=0,"-",IF('Denuncias-Renuncias'!H53=0,"-",('Denuncias-Renuncias'!H53/'Denuncias-Renuncias'!$G53)))</f>
        <v>5.434782608695652E-3</v>
      </c>
      <c r="D53" s="69" t="str">
        <f>+IF('Denuncias-Renuncias'!$G53=0,"-",IF('Denuncias-Renuncias'!I53=0,"-",('Denuncias-Renuncias'!I53/'Denuncias-Renuncias'!$G53)))</f>
        <v>-</v>
      </c>
      <c r="E53" s="69">
        <f>+IF('Denuncias-Renuncias'!$G53=0,"-",IF('Denuncias-Renuncias'!J53=0,"-",('Denuncias-Renuncias'!J53/'Denuncias-Renuncias'!$G53)))</f>
        <v>0.90942028985507251</v>
      </c>
      <c r="F53" s="69">
        <f>+IF('Denuncias-Renuncias'!$G53=0,"-",IF('Denuncias-Renuncias'!K53=0,"-",('Denuncias-Renuncias'!K53/'Denuncias-Renuncias'!$G53)))</f>
        <v>1.8115942028985508E-2</v>
      </c>
      <c r="G53" s="69">
        <f>+IF('Denuncias-Renuncias'!$G53=0,"-",IF('Denuncias-Renuncias'!L53=0,"-",('Denuncias-Renuncias'!L53/'Denuncias-Renuncias'!$G53)))</f>
        <v>3.4420289855072464E-2</v>
      </c>
      <c r="H53" s="69">
        <f>+IF('Denuncias-Renuncias'!$G53=0,"-",IF('Denuncias-Renuncias'!M53=0,"-",('Denuncias-Renuncias'!M53/'Denuncias-Renuncias'!$G53)))</f>
        <v>3.0797101449275364E-2</v>
      </c>
      <c r="I53" s="69">
        <f>+IF('Denuncias-Renuncias'!$G53=0,"-",IF('Denuncias-Renuncias'!N53=0,"-",('Denuncias-Renuncias'!N53/'Denuncias-Renuncias'!$G53)))</f>
        <v>1.8115942028985507E-3</v>
      </c>
    </row>
    <row r="54" spans="2:9" ht="20.100000000000001" customHeight="1" thickBot="1" x14ac:dyDescent="0.25">
      <c r="B54" s="4" t="s">
        <v>241</v>
      </c>
      <c r="C54" s="71">
        <f>+IF('Denuncias-Renuncias'!$G54=0,"-",IF('Denuncias-Renuncias'!H54=0,"-",('Denuncias-Renuncias'!H54/'Denuncias-Renuncias'!$G54)))</f>
        <v>1.3376383763837638E-2</v>
      </c>
      <c r="D54" s="69">
        <f>+IF('Denuncias-Renuncias'!$G54=0,"-",IF('Denuncias-Renuncias'!I54=0,"-",('Denuncias-Renuncias'!I54/'Denuncias-Renuncias'!$G54)))</f>
        <v>7.6875768757687576E-4</v>
      </c>
      <c r="E54" s="69">
        <f>+IF('Denuncias-Renuncias'!$G54=0,"-",IF('Denuncias-Renuncias'!J54=0,"-",('Denuncias-Renuncias'!J54/'Denuncias-Renuncias'!$G54)))</f>
        <v>0.72832103321033215</v>
      </c>
      <c r="F54" s="69">
        <f>+IF('Denuncias-Renuncias'!$G54=0,"-",IF('Denuncias-Renuncias'!K54=0,"-",('Denuncias-Renuncias'!K54/'Denuncias-Renuncias'!$G54)))</f>
        <v>8.9175891758917596E-3</v>
      </c>
      <c r="G54" s="69">
        <f>+IF('Denuncias-Renuncias'!$G54=0,"-",IF('Denuncias-Renuncias'!L54=0,"-",('Denuncias-Renuncias'!L54/'Denuncias-Renuncias'!$G54)))</f>
        <v>0.15544280442804428</v>
      </c>
      <c r="H54" s="69">
        <f>+IF('Denuncias-Renuncias'!$G54=0,"-",IF('Denuncias-Renuncias'!M54=0,"-",('Denuncias-Renuncias'!M54/'Denuncias-Renuncias'!$G54)))</f>
        <v>5.5811808118081181E-2</v>
      </c>
      <c r="I54" s="69">
        <f>+IF('Denuncias-Renuncias'!$G54=0,"-",IF('Denuncias-Renuncias'!N54=0,"-",('Denuncias-Renuncias'!N54/'Denuncias-Renuncias'!$G54)))</f>
        <v>3.7361623616236163E-2</v>
      </c>
    </row>
    <row r="55" spans="2:9" ht="20.100000000000001" customHeight="1" thickBot="1" x14ac:dyDescent="0.25">
      <c r="B55" s="4" t="s">
        <v>242</v>
      </c>
      <c r="C55" s="71">
        <f>+IF('Denuncias-Renuncias'!$G55=0,"-",IF('Denuncias-Renuncias'!H55=0,"-",('Denuncias-Renuncias'!H55/'Denuncias-Renuncias'!$G55)))</f>
        <v>6.1124694376528117E-4</v>
      </c>
      <c r="D55" s="69" t="str">
        <f>+IF('Denuncias-Renuncias'!$G55=0,"-",IF('Denuncias-Renuncias'!I55=0,"-",('Denuncias-Renuncias'!I55/'Denuncias-Renuncias'!$G55)))</f>
        <v>-</v>
      </c>
      <c r="E55" s="69">
        <f>+IF('Denuncias-Renuncias'!$G55=0,"-",IF('Denuncias-Renuncias'!J55=0,"-",('Denuncias-Renuncias'!J55/'Denuncias-Renuncias'!$G55)))</f>
        <v>0.80378973105134477</v>
      </c>
      <c r="F55" s="69">
        <f>+IF('Denuncias-Renuncias'!$G55=0,"-",IF('Denuncias-Renuncias'!K55=0,"-",('Denuncias-Renuncias'!K55/'Denuncias-Renuncias'!$G55)))</f>
        <v>2.1393643031784843E-2</v>
      </c>
      <c r="G55" s="69">
        <f>+IF('Denuncias-Renuncias'!$G55=0,"-",IF('Denuncias-Renuncias'!L55=0,"-",('Denuncias-Renuncias'!L55/'Denuncias-Renuncias'!$G55)))</f>
        <v>0.13691931540342298</v>
      </c>
      <c r="H55" s="69">
        <f>+IF('Denuncias-Renuncias'!$G55=0,"-",IF('Denuncias-Renuncias'!M55=0,"-",('Denuncias-Renuncias'!M55/'Denuncias-Renuncias'!$G55)))</f>
        <v>3.4229828850855744E-2</v>
      </c>
      <c r="I55" s="69">
        <f>+IF('Denuncias-Renuncias'!$G55=0,"-",IF('Denuncias-Renuncias'!N55=0,"-",('Denuncias-Renuncias'!N55/'Denuncias-Renuncias'!$G55)))</f>
        <v>3.0562347188264061E-3</v>
      </c>
    </row>
    <row r="56" spans="2:9" ht="20.100000000000001" customHeight="1" thickBot="1" x14ac:dyDescent="0.25">
      <c r="B56" s="4" t="s">
        <v>243</v>
      </c>
      <c r="C56" s="71" t="str">
        <f>+IF('Denuncias-Renuncias'!$G56=0,"-",IF('Denuncias-Renuncias'!H56=0,"-",('Denuncias-Renuncias'!H56/'Denuncias-Renuncias'!$G56)))</f>
        <v>-</v>
      </c>
      <c r="D56" s="69" t="str">
        <f>+IF('Denuncias-Renuncias'!$G56=0,"-",IF('Denuncias-Renuncias'!I56=0,"-",('Denuncias-Renuncias'!I56/'Denuncias-Renuncias'!$G56)))</f>
        <v>-</v>
      </c>
      <c r="E56" s="69">
        <f>+IF('Denuncias-Renuncias'!$G56=0,"-",IF('Denuncias-Renuncias'!J56=0,"-",('Denuncias-Renuncias'!J56/'Denuncias-Renuncias'!$G56)))</f>
        <v>0.74439461883408076</v>
      </c>
      <c r="F56" s="69" t="str">
        <f>+IF('Denuncias-Renuncias'!$G56=0,"-",IF('Denuncias-Renuncias'!K56=0,"-",('Denuncias-Renuncias'!K56/'Denuncias-Renuncias'!$G56)))</f>
        <v>-</v>
      </c>
      <c r="G56" s="69">
        <f>+IF('Denuncias-Renuncias'!$G56=0,"-",IF('Denuncias-Renuncias'!L56=0,"-",('Denuncias-Renuncias'!L56/'Denuncias-Renuncias'!$G56)))</f>
        <v>0.14573991031390135</v>
      </c>
      <c r="H56" s="69">
        <f>+IF('Denuncias-Renuncias'!$G56=0,"-",IF('Denuncias-Renuncias'!M56=0,"-",('Denuncias-Renuncias'!M56/'Denuncias-Renuncias'!$G56)))</f>
        <v>0.1031390134529148</v>
      </c>
      <c r="I56" s="69">
        <f>+IF('Denuncias-Renuncias'!$G56=0,"-",IF('Denuncias-Renuncias'!N56=0,"-",('Denuncias-Renuncias'!N56/'Denuncias-Renuncias'!$G56)))</f>
        <v>6.7264573991031393E-3</v>
      </c>
    </row>
    <row r="57" spans="2:9" ht="20.100000000000001" customHeight="1" thickBot="1" x14ac:dyDescent="0.25">
      <c r="B57" s="4" t="s">
        <v>244</v>
      </c>
      <c r="C57" s="71">
        <f>+IF('Denuncias-Renuncias'!$G57=0,"-",IF('Denuncias-Renuncias'!H57=0,"-",('Denuncias-Renuncias'!H57/'Denuncias-Renuncias'!$G57)))</f>
        <v>4.583333333333333E-2</v>
      </c>
      <c r="D57" s="69">
        <f>+IF('Denuncias-Renuncias'!$G57=0,"-",IF('Denuncias-Renuncias'!I57=0,"-",('Denuncias-Renuncias'!I57/'Denuncias-Renuncias'!$G57)))</f>
        <v>4.1666666666666666E-3</v>
      </c>
      <c r="E57" s="69">
        <f>+IF('Denuncias-Renuncias'!$G57=0,"-",IF('Denuncias-Renuncias'!J57=0,"-",('Denuncias-Renuncias'!J57/'Denuncias-Renuncias'!$G57)))</f>
        <v>0.77083333333333337</v>
      </c>
      <c r="F57" s="69">
        <f>+IF('Denuncias-Renuncias'!$G57=0,"-",IF('Denuncias-Renuncias'!K57=0,"-",('Denuncias-Renuncias'!K57/'Denuncias-Renuncias'!$G57)))</f>
        <v>3.7499999999999999E-2</v>
      </c>
      <c r="G57" s="69">
        <f>+IF('Denuncias-Renuncias'!$G57=0,"-",IF('Denuncias-Renuncias'!L57=0,"-",('Denuncias-Renuncias'!L57/'Denuncias-Renuncias'!$G57)))</f>
        <v>0.1125</v>
      </c>
      <c r="H57" s="69">
        <f>+IF('Denuncias-Renuncias'!$G57=0,"-",IF('Denuncias-Renuncias'!M57=0,"-",('Denuncias-Renuncias'!M57/'Denuncias-Renuncias'!$G57)))</f>
        <v>2.9166666666666667E-2</v>
      </c>
      <c r="I57" s="69" t="str">
        <f>+IF('Denuncias-Renuncias'!$G57=0,"-",IF('Denuncias-Renuncias'!N57=0,"-",('Denuncias-Renuncias'!N57/'Denuncias-Renuncias'!$G57)))</f>
        <v>-</v>
      </c>
    </row>
    <row r="58" spans="2:9" ht="20.100000000000001" customHeight="1" thickBot="1" x14ac:dyDescent="0.25">
      <c r="B58" s="4" t="s">
        <v>270</v>
      </c>
      <c r="C58" s="71">
        <f>+IF('Denuncias-Renuncias'!$G58=0,"-",IF('Denuncias-Renuncias'!H58=0,"-",('Denuncias-Renuncias'!H58/'Denuncias-Renuncias'!$G58)))</f>
        <v>5.4945054945054944E-2</v>
      </c>
      <c r="D58" s="69">
        <f>+IF('Denuncias-Renuncias'!$G58=0,"-",IF('Denuncias-Renuncias'!I58=0,"-",('Denuncias-Renuncias'!I58/'Denuncias-Renuncias'!$G58)))</f>
        <v>1.3736263736263736E-2</v>
      </c>
      <c r="E58" s="69">
        <f>+IF('Denuncias-Renuncias'!$G58=0,"-",IF('Denuncias-Renuncias'!J58=0,"-",('Denuncias-Renuncias'!J58/'Denuncias-Renuncias'!$G58)))</f>
        <v>0.6428571428571429</v>
      </c>
      <c r="F58" s="69">
        <f>+IF('Denuncias-Renuncias'!$G58=0,"-",IF('Denuncias-Renuncias'!K58=0,"-",('Denuncias-Renuncias'!K58/'Denuncias-Renuncias'!$G58)))</f>
        <v>1.6483516483516484E-2</v>
      </c>
      <c r="G58" s="69">
        <f>+IF('Denuncias-Renuncias'!$G58=0,"-",IF('Denuncias-Renuncias'!L58=0,"-",('Denuncias-Renuncias'!L58/'Denuncias-Renuncias'!$G58)))</f>
        <v>0.22527472527472528</v>
      </c>
      <c r="H58" s="69">
        <f>+IF('Denuncias-Renuncias'!$G58=0,"-",IF('Denuncias-Renuncias'!M58=0,"-",('Denuncias-Renuncias'!M58/'Denuncias-Renuncias'!$G58)))</f>
        <v>2.4725274725274724E-2</v>
      </c>
      <c r="I58" s="69">
        <f>+IF('Denuncias-Renuncias'!$G58=0,"-",IF('Denuncias-Renuncias'!N58=0,"-",('Denuncias-Renuncias'!N58/'Denuncias-Renuncias'!$G58)))</f>
        <v>2.197802197802198E-2</v>
      </c>
    </row>
    <row r="59" spans="2:9" ht="20.100000000000001" customHeight="1" thickBot="1" x14ac:dyDescent="0.25">
      <c r="B59" s="4" t="s">
        <v>246</v>
      </c>
      <c r="C59" s="71">
        <f>+IF('Denuncias-Renuncias'!$G59=0,"-",IF('Denuncias-Renuncias'!H59=0,"-",('Denuncias-Renuncias'!H59/'Denuncias-Renuncias'!$G59)))</f>
        <v>3.2540675844806008E-2</v>
      </c>
      <c r="D59" s="69">
        <f>+IF('Denuncias-Renuncias'!$G59=0,"-",IF('Denuncias-Renuncias'!I59=0,"-",('Denuncias-Renuncias'!I59/'Denuncias-Renuncias'!$G59)))</f>
        <v>8.7609511889862324E-3</v>
      </c>
      <c r="E59" s="69">
        <f>+IF('Denuncias-Renuncias'!$G59=0,"-",IF('Denuncias-Renuncias'!J59=0,"-",('Denuncias-Renuncias'!J59/'Denuncias-Renuncias'!$G59)))</f>
        <v>0.53566958698372968</v>
      </c>
      <c r="F59" s="69">
        <f>+IF('Denuncias-Renuncias'!$G59=0,"-",IF('Denuncias-Renuncias'!K59=0,"-",('Denuncias-Renuncias'!K59/'Denuncias-Renuncias'!$G59)))</f>
        <v>1.0012515644555695E-2</v>
      </c>
      <c r="G59" s="69">
        <f>+IF('Denuncias-Renuncias'!$G59=0,"-",IF('Denuncias-Renuncias'!L59=0,"-",('Denuncias-Renuncias'!L59/'Denuncias-Renuncias'!$G59)))</f>
        <v>0.31914893617021278</v>
      </c>
      <c r="H59" s="69">
        <f>+IF('Denuncias-Renuncias'!$G59=0,"-",IF('Denuncias-Renuncias'!M59=0,"-",('Denuncias-Renuncias'!M59/'Denuncias-Renuncias'!$G59)))</f>
        <v>3.629536921151439E-2</v>
      </c>
      <c r="I59" s="69">
        <f>+IF('Denuncias-Renuncias'!$G59=0,"-",IF('Denuncias-Renuncias'!N59=0,"-",('Denuncias-Renuncias'!N59/'Denuncias-Renuncias'!$G59)))</f>
        <v>5.7571964956195244E-2</v>
      </c>
    </row>
    <row r="60" spans="2:9" ht="20.100000000000001" customHeight="1" thickBot="1" x14ac:dyDescent="0.25">
      <c r="B60" s="4" t="s">
        <v>247</v>
      </c>
      <c r="C60" s="71" t="str">
        <f>+IF('Denuncias-Renuncias'!$G60=0,"-",IF('Denuncias-Renuncias'!H60=0,"-",('Denuncias-Renuncias'!H60/'Denuncias-Renuncias'!$G60)))</f>
        <v>-</v>
      </c>
      <c r="D60" s="70" t="str">
        <f>+IF('Denuncias-Renuncias'!$G60=0,"-",IF('Denuncias-Renuncias'!I60=0,"-",('Denuncias-Renuncias'!I60/'Denuncias-Renuncias'!$G60)))</f>
        <v>-</v>
      </c>
      <c r="E60" s="70">
        <f>+IF('Denuncias-Renuncias'!$G60=0,"-",IF('Denuncias-Renuncias'!J60=0,"-",('Denuncias-Renuncias'!J60/'Denuncias-Renuncias'!$G60)))</f>
        <v>0.9285714285714286</v>
      </c>
      <c r="F60" s="70" t="str">
        <f>+IF('Denuncias-Renuncias'!$G60=0,"-",IF('Denuncias-Renuncias'!K60=0,"-",('Denuncias-Renuncias'!K60/'Denuncias-Renuncias'!$G60)))</f>
        <v>-</v>
      </c>
      <c r="G60" s="70">
        <f>+IF('Denuncias-Renuncias'!$G60=0,"-",IF('Denuncias-Renuncias'!L60=0,"-",('Denuncias-Renuncias'!L60/'Denuncias-Renuncias'!$G60)))</f>
        <v>7.1428571428571425E-2</v>
      </c>
      <c r="H60" s="70" t="str">
        <f>+IF('Denuncias-Renuncias'!$G60=0,"-",IF('Denuncias-Renuncias'!M60=0,"-",('Denuncias-Renuncias'!M60/'Denuncias-Renuncias'!$G60)))</f>
        <v>-</v>
      </c>
      <c r="I60" s="70" t="str">
        <f>+IF('Denuncias-Renuncias'!$G60=0,"-",IF('Denuncias-Renuncias'!N60=0,"-",('Denuncias-Renuncias'!N60/'Denuncias-Renuncias'!$G60)))</f>
        <v>-</v>
      </c>
    </row>
    <row r="61" spans="2:9" ht="20.100000000000001" customHeight="1" thickBot="1" x14ac:dyDescent="0.25">
      <c r="B61" s="7" t="s">
        <v>22</v>
      </c>
      <c r="C61" s="72">
        <f>+IF('Denuncias-Renuncias'!$G61=0,"-",IF('Denuncias-Renuncias'!H61=0,"-",('Denuncias-Renuncias'!H61/'Denuncias-Renuncias'!$G61)))</f>
        <v>1.4906313695636159E-2</v>
      </c>
      <c r="D61" s="72">
        <f>+IF('Denuncias-Renuncias'!$G61=0,"-",IF('Denuncias-Renuncias'!I61=0,"-",('Denuncias-Renuncias'!I61/'Denuncias-Renuncias'!$G61)))</f>
        <v>9.3317944058348269E-4</v>
      </c>
      <c r="E61" s="72">
        <f>+IF('Denuncias-Renuncias'!$G61=0,"-",IF('Denuncias-Renuncias'!J61=0,"-",('Denuncias-Renuncias'!J61/'Denuncias-Renuncias'!$G61)))</f>
        <v>0.72372977087988999</v>
      </c>
      <c r="F61" s="72">
        <f>+IF('Denuncias-Renuncias'!$G61=0,"-",IF('Denuncias-Renuncias'!K61=0,"-",('Denuncias-Renuncias'!K61/'Denuncias-Renuncias'!$G61)))</f>
        <v>1.5151887232631812E-2</v>
      </c>
      <c r="G61" s="72">
        <f>+IF('Denuncias-Renuncias'!$G61=0,"-",IF('Denuncias-Renuncias'!L61=0,"-",('Denuncias-Renuncias'!L61/'Denuncias-Renuncias'!$G61)))</f>
        <v>0.13403403649222759</v>
      </c>
      <c r="H61" s="72">
        <f>+IF('Denuncias-Renuncias'!$G61=0,"-",IF('Denuncias-Renuncias'!M61=0,"-",('Denuncias-Renuncias'!M61/'Denuncias-Renuncias'!$G61)))</f>
        <v>7.9344809803295599E-2</v>
      </c>
      <c r="I61" s="72">
        <f>+IF('Denuncias-Renuncias'!$G61=0,"-",IF('Denuncias-Renuncias'!N61=0,"-",('Denuncias-Renuncias'!N61/'Denuncias-Renuncias'!$G61)))</f>
        <v>3.190000245573537E-2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101" t="s">
        <v>154</v>
      </c>
      <c r="D9" s="101"/>
      <c r="E9" s="101"/>
      <c r="F9" s="101"/>
      <c r="G9" s="101" t="s">
        <v>155</v>
      </c>
      <c r="H9" s="101"/>
      <c r="I9" s="101"/>
    </row>
    <row r="10" spans="2:9" ht="57.75" thickBot="1" x14ac:dyDescent="0.25">
      <c r="B10" s="26"/>
      <c r="C10" s="22" t="s">
        <v>156</v>
      </c>
      <c r="D10" s="22" t="s">
        <v>157</v>
      </c>
      <c r="E10" s="22" t="s">
        <v>158</v>
      </c>
      <c r="F10" s="22" t="s">
        <v>159</v>
      </c>
      <c r="G10" s="22" t="s">
        <v>160</v>
      </c>
      <c r="H10" s="22" t="s">
        <v>161</v>
      </c>
      <c r="I10" s="22" t="s">
        <v>162</v>
      </c>
    </row>
    <row r="11" spans="2:9" ht="20.100000000000001" customHeight="1" thickBot="1" x14ac:dyDescent="0.25">
      <c r="B11" s="3" t="s">
        <v>198</v>
      </c>
      <c r="C11" s="19">
        <v>41</v>
      </c>
      <c r="D11" s="19">
        <v>10</v>
      </c>
      <c r="E11" s="19">
        <v>5</v>
      </c>
      <c r="F11" s="19">
        <v>56</v>
      </c>
      <c r="G11" s="19">
        <v>179</v>
      </c>
      <c r="H11" s="19">
        <v>0</v>
      </c>
      <c r="I11" s="19">
        <v>179</v>
      </c>
    </row>
    <row r="12" spans="2:9" ht="20.100000000000001" customHeight="1" thickBot="1" x14ac:dyDescent="0.25">
      <c r="B12" s="4" t="s">
        <v>199</v>
      </c>
      <c r="C12" s="20">
        <v>2</v>
      </c>
      <c r="D12" s="20">
        <v>2</v>
      </c>
      <c r="E12" s="20">
        <v>8</v>
      </c>
      <c r="F12" s="20">
        <v>12</v>
      </c>
      <c r="G12" s="20">
        <v>393</v>
      </c>
      <c r="H12" s="20">
        <v>2</v>
      </c>
      <c r="I12" s="20">
        <v>395</v>
      </c>
    </row>
    <row r="13" spans="2:9" ht="20.100000000000001" customHeight="1" thickBot="1" x14ac:dyDescent="0.25">
      <c r="B13" s="4" t="s">
        <v>200</v>
      </c>
      <c r="C13" s="20">
        <v>19</v>
      </c>
      <c r="D13" s="20">
        <v>7</v>
      </c>
      <c r="E13" s="20">
        <v>1</v>
      </c>
      <c r="F13" s="20">
        <v>27</v>
      </c>
      <c r="G13" s="20">
        <v>142</v>
      </c>
      <c r="H13" s="20">
        <v>0</v>
      </c>
      <c r="I13" s="20">
        <v>142</v>
      </c>
    </row>
    <row r="14" spans="2:9" ht="20.100000000000001" customHeight="1" thickBot="1" x14ac:dyDescent="0.25">
      <c r="B14" s="4" t="s">
        <v>201</v>
      </c>
      <c r="C14" s="20">
        <v>14</v>
      </c>
      <c r="D14" s="20">
        <v>8</v>
      </c>
      <c r="E14" s="20">
        <v>81</v>
      </c>
      <c r="F14" s="20">
        <v>103</v>
      </c>
      <c r="G14" s="20">
        <v>266</v>
      </c>
      <c r="H14" s="20">
        <v>3</v>
      </c>
      <c r="I14" s="20">
        <v>269</v>
      </c>
    </row>
    <row r="15" spans="2:9" ht="20.100000000000001" customHeight="1" thickBot="1" x14ac:dyDescent="0.25">
      <c r="B15" s="4" t="s">
        <v>202</v>
      </c>
      <c r="C15" s="20">
        <v>17</v>
      </c>
      <c r="D15" s="20">
        <v>0</v>
      </c>
      <c r="E15" s="20">
        <v>0</v>
      </c>
      <c r="F15" s="20">
        <v>17</v>
      </c>
      <c r="G15" s="20">
        <v>196</v>
      </c>
      <c r="H15" s="20">
        <v>0</v>
      </c>
      <c r="I15" s="20">
        <v>196</v>
      </c>
    </row>
    <row r="16" spans="2:9" ht="20.100000000000001" customHeight="1" thickBot="1" x14ac:dyDescent="0.25">
      <c r="B16" s="4" t="s">
        <v>203</v>
      </c>
      <c r="C16" s="20">
        <v>2</v>
      </c>
      <c r="D16" s="20">
        <v>3</v>
      </c>
      <c r="E16" s="20">
        <v>0</v>
      </c>
      <c r="F16" s="20">
        <v>5</v>
      </c>
      <c r="G16" s="20">
        <v>141</v>
      </c>
      <c r="H16" s="20">
        <v>0</v>
      </c>
      <c r="I16" s="20">
        <v>141</v>
      </c>
    </row>
    <row r="17" spans="2:9" ht="20.100000000000001" customHeight="1" thickBot="1" x14ac:dyDescent="0.25">
      <c r="B17" s="4" t="s">
        <v>204</v>
      </c>
      <c r="C17" s="20">
        <v>0</v>
      </c>
      <c r="D17" s="20">
        <v>0</v>
      </c>
      <c r="E17" s="20">
        <v>15</v>
      </c>
      <c r="F17" s="20">
        <v>15</v>
      </c>
      <c r="G17" s="20">
        <v>671</v>
      </c>
      <c r="H17" s="20">
        <v>9</v>
      </c>
      <c r="I17" s="20">
        <v>680</v>
      </c>
    </row>
    <row r="18" spans="2:9" ht="20.100000000000001" customHeight="1" thickBot="1" x14ac:dyDescent="0.25">
      <c r="B18" s="4" t="s">
        <v>205</v>
      </c>
      <c r="C18" s="20">
        <v>21</v>
      </c>
      <c r="D18" s="20">
        <v>17</v>
      </c>
      <c r="E18" s="20">
        <v>1</v>
      </c>
      <c r="F18" s="20">
        <v>39</v>
      </c>
      <c r="G18" s="20">
        <v>588</v>
      </c>
      <c r="H18" s="20">
        <v>0</v>
      </c>
      <c r="I18" s="20">
        <v>588</v>
      </c>
    </row>
    <row r="19" spans="2:9" ht="20.100000000000001" customHeight="1" thickBot="1" x14ac:dyDescent="0.25">
      <c r="B19" s="4" t="s">
        <v>206</v>
      </c>
      <c r="C19" s="20">
        <v>1</v>
      </c>
      <c r="D19" s="20">
        <v>0</v>
      </c>
      <c r="E19" s="20">
        <v>0</v>
      </c>
      <c r="F19" s="20">
        <v>1</v>
      </c>
      <c r="G19" s="20">
        <v>33</v>
      </c>
      <c r="H19" s="20">
        <v>0</v>
      </c>
      <c r="I19" s="20">
        <v>33</v>
      </c>
    </row>
    <row r="20" spans="2:9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13</v>
      </c>
      <c r="H20" s="20">
        <v>0</v>
      </c>
      <c r="I20" s="20">
        <v>13</v>
      </c>
    </row>
    <row r="21" spans="2:9" ht="20.100000000000001" customHeight="1" thickBot="1" x14ac:dyDescent="0.25">
      <c r="B21" s="4" t="s">
        <v>208</v>
      </c>
      <c r="C21" s="20">
        <v>12</v>
      </c>
      <c r="D21" s="20">
        <v>3</v>
      </c>
      <c r="E21" s="20">
        <v>11</v>
      </c>
      <c r="F21" s="20">
        <v>26</v>
      </c>
      <c r="G21" s="20">
        <v>337</v>
      </c>
      <c r="H21" s="20">
        <v>3</v>
      </c>
      <c r="I21" s="20">
        <v>340</v>
      </c>
    </row>
    <row r="22" spans="2:9" ht="20.100000000000001" customHeight="1" thickBot="1" x14ac:dyDescent="0.25">
      <c r="B22" s="4" t="s">
        <v>209</v>
      </c>
      <c r="C22" s="20">
        <v>3</v>
      </c>
      <c r="D22" s="20">
        <v>3</v>
      </c>
      <c r="E22" s="20">
        <v>1</v>
      </c>
      <c r="F22" s="20">
        <v>7</v>
      </c>
      <c r="G22" s="20">
        <v>217</v>
      </c>
      <c r="H22" s="20">
        <v>3</v>
      </c>
      <c r="I22" s="20">
        <v>220</v>
      </c>
    </row>
    <row r="23" spans="2:9" ht="20.100000000000001" customHeight="1" thickBot="1" x14ac:dyDescent="0.25">
      <c r="B23" s="4" t="s">
        <v>210</v>
      </c>
      <c r="C23" s="20">
        <v>9</v>
      </c>
      <c r="D23" s="20">
        <v>3</v>
      </c>
      <c r="E23" s="20">
        <v>6</v>
      </c>
      <c r="F23" s="20">
        <v>18</v>
      </c>
      <c r="G23" s="20">
        <v>594</v>
      </c>
      <c r="H23" s="20">
        <v>0</v>
      </c>
      <c r="I23" s="20">
        <v>594</v>
      </c>
    </row>
    <row r="24" spans="2:9" ht="20.100000000000001" customHeight="1" thickBot="1" x14ac:dyDescent="0.25">
      <c r="B24" s="4" t="s">
        <v>211</v>
      </c>
      <c r="C24" s="20">
        <v>46</v>
      </c>
      <c r="D24" s="20">
        <v>0</v>
      </c>
      <c r="E24" s="20">
        <v>45</v>
      </c>
      <c r="F24" s="20">
        <v>91</v>
      </c>
      <c r="G24" s="20">
        <v>389</v>
      </c>
      <c r="H24" s="20">
        <v>8</v>
      </c>
      <c r="I24" s="20">
        <v>397</v>
      </c>
    </row>
    <row r="25" spans="2:9" ht="20.100000000000001" customHeight="1" thickBot="1" x14ac:dyDescent="0.25">
      <c r="B25" s="4" t="s">
        <v>212</v>
      </c>
      <c r="C25" s="20">
        <v>16</v>
      </c>
      <c r="D25" s="20">
        <v>2</v>
      </c>
      <c r="E25" s="20">
        <v>4</v>
      </c>
      <c r="F25" s="20">
        <v>22</v>
      </c>
      <c r="G25" s="20">
        <v>394</v>
      </c>
      <c r="H25" s="20">
        <v>7</v>
      </c>
      <c r="I25" s="20">
        <v>401</v>
      </c>
    </row>
    <row r="26" spans="2:9" ht="20.100000000000001" customHeight="1" thickBot="1" x14ac:dyDescent="0.25">
      <c r="B26" s="5" t="s">
        <v>213</v>
      </c>
      <c r="C26" s="31">
        <v>1</v>
      </c>
      <c r="D26" s="31">
        <v>4</v>
      </c>
      <c r="E26" s="31">
        <v>1</v>
      </c>
      <c r="F26" s="31">
        <v>6</v>
      </c>
      <c r="G26" s="31">
        <v>185</v>
      </c>
      <c r="H26" s="31">
        <v>2</v>
      </c>
      <c r="I26" s="31">
        <v>187</v>
      </c>
    </row>
    <row r="27" spans="2:9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0</v>
      </c>
      <c r="G27" s="33">
        <v>47</v>
      </c>
      <c r="H27" s="33">
        <v>0</v>
      </c>
      <c r="I27" s="33">
        <v>47</v>
      </c>
    </row>
    <row r="28" spans="2:9" ht="20.100000000000001" customHeight="1" thickBot="1" x14ac:dyDescent="0.25">
      <c r="B28" s="4" t="s">
        <v>215</v>
      </c>
      <c r="C28" s="33">
        <v>2</v>
      </c>
      <c r="D28" s="33">
        <v>3</v>
      </c>
      <c r="E28" s="33">
        <v>0</v>
      </c>
      <c r="F28" s="33">
        <v>5</v>
      </c>
      <c r="G28" s="33">
        <v>67</v>
      </c>
      <c r="H28" s="33">
        <v>0</v>
      </c>
      <c r="I28" s="33">
        <v>67</v>
      </c>
    </row>
    <row r="29" spans="2:9" ht="20.100000000000001" customHeight="1" thickBot="1" x14ac:dyDescent="0.25">
      <c r="B29" s="4" t="s">
        <v>216</v>
      </c>
      <c r="C29" s="32">
        <v>1</v>
      </c>
      <c r="D29" s="32">
        <v>0</v>
      </c>
      <c r="E29" s="32">
        <v>0</v>
      </c>
      <c r="F29" s="32">
        <v>1</v>
      </c>
      <c r="G29" s="32">
        <v>85</v>
      </c>
      <c r="H29" s="32">
        <v>0</v>
      </c>
      <c r="I29" s="32">
        <v>85</v>
      </c>
    </row>
    <row r="30" spans="2:9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30</v>
      </c>
      <c r="H30" s="20">
        <v>0</v>
      </c>
      <c r="I30" s="20">
        <v>30</v>
      </c>
    </row>
    <row r="31" spans="2:9" ht="20.100000000000001" customHeight="1" thickBot="1" x14ac:dyDescent="0.25">
      <c r="B31" s="4" t="s">
        <v>218</v>
      </c>
      <c r="C31" s="20">
        <v>1</v>
      </c>
      <c r="D31" s="20">
        <v>0</v>
      </c>
      <c r="E31" s="20">
        <v>0</v>
      </c>
      <c r="F31" s="20">
        <v>1</v>
      </c>
      <c r="G31" s="20">
        <v>29</v>
      </c>
      <c r="H31" s="20">
        <v>0</v>
      </c>
      <c r="I31" s="20">
        <v>29</v>
      </c>
    </row>
    <row r="32" spans="2:9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32</v>
      </c>
      <c r="H32" s="20">
        <v>0</v>
      </c>
      <c r="I32" s="20">
        <v>32</v>
      </c>
    </row>
    <row r="33" spans="2:9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9</v>
      </c>
      <c r="H33" s="20">
        <v>0</v>
      </c>
      <c r="I33" s="20">
        <v>9</v>
      </c>
    </row>
    <row r="34" spans="2:9" ht="20.100000000000001" customHeight="1" thickBot="1" x14ac:dyDescent="0.25">
      <c r="B34" s="4" t="s">
        <v>221</v>
      </c>
      <c r="C34" s="20">
        <v>0</v>
      </c>
      <c r="D34" s="20">
        <v>16</v>
      </c>
      <c r="E34" s="20">
        <v>0</v>
      </c>
      <c r="F34" s="20">
        <v>16</v>
      </c>
      <c r="G34" s="20">
        <v>103</v>
      </c>
      <c r="H34" s="20">
        <v>0</v>
      </c>
      <c r="I34" s="20">
        <v>103</v>
      </c>
    </row>
    <row r="35" spans="2:9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42</v>
      </c>
      <c r="H35" s="20">
        <v>0</v>
      </c>
      <c r="I35" s="20">
        <v>42</v>
      </c>
    </row>
    <row r="36" spans="2:9" ht="20.100000000000001" customHeight="1" thickBot="1" x14ac:dyDescent="0.25">
      <c r="B36" s="4" t="s">
        <v>223</v>
      </c>
      <c r="C36" s="20">
        <v>10</v>
      </c>
      <c r="D36" s="20">
        <v>0</v>
      </c>
      <c r="E36" s="20">
        <v>0</v>
      </c>
      <c r="F36" s="20">
        <v>10</v>
      </c>
      <c r="G36" s="20">
        <v>87</v>
      </c>
      <c r="H36" s="20">
        <v>6</v>
      </c>
      <c r="I36" s="20">
        <v>93</v>
      </c>
    </row>
    <row r="37" spans="2:9" ht="20.100000000000001" customHeight="1" thickBot="1" x14ac:dyDescent="0.25">
      <c r="B37" s="4" t="s">
        <v>224</v>
      </c>
      <c r="C37" s="20">
        <v>3</v>
      </c>
      <c r="D37" s="20">
        <v>5</v>
      </c>
      <c r="E37" s="20">
        <v>6</v>
      </c>
      <c r="F37" s="20">
        <v>14</v>
      </c>
      <c r="G37" s="20">
        <v>122</v>
      </c>
      <c r="H37" s="20">
        <v>0</v>
      </c>
      <c r="I37" s="20">
        <v>122</v>
      </c>
    </row>
    <row r="38" spans="2:9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  <c r="F38" s="20">
        <v>0</v>
      </c>
      <c r="G38" s="20">
        <v>23</v>
      </c>
      <c r="H38" s="20">
        <v>0</v>
      </c>
      <c r="I38" s="20">
        <v>23</v>
      </c>
    </row>
    <row r="39" spans="2:9" ht="20.100000000000001" customHeight="1" thickBot="1" x14ac:dyDescent="0.25">
      <c r="B39" s="4" t="s">
        <v>226</v>
      </c>
      <c r="C39" s="20">
        <v>0</v>
      </c>
      <c r="D39" s="20">
        <v>2</v>
      </c>
      <c r="E39" s="20">
        <v>0</v>
      </c>
      <c r="F39" s="20">
        <v>2</v>
      </c>
      <c r="G39" s="20">
        <v>197</v>
      </c>
      <c r="H39" s="20">
        <v>0</v>
      </c>
      <c r="I39" s="20">
        <v>197</v>
      </c>
    </row>
    <row r="40" spans="2:9" ht="20.100000000000001" customHeight="1" thickBot="1" x14ac:dyDescent="0.25">
      <c r="B40" s="4" t="s">
        <v>227</v>
      </c>
      <c r="C40" s="20">
        <v>4</v>
      </c>
      <c r="D40" s="20">
        <v>0</v>
      </c>
      <c r="E40" s="20">
        <v>0</v>
      </c>
      <c r="F40" s="20">
        <v>4</v>
      </c>
      <c r="G40" s="20">
        <v>258</v>
      </c>
      <c r="H40" s="20">
        <v>9</v>
      </c>
      <c r="I40" s="20">
        <v>267</v>
      </c>
    </row>
    <row r="41" spans="2:9" ht="20.100000000000001" customHeight="1" thickBot="1" x14ac:dyDescent="0.25">
      <c r="B41" s="4" t="s">
        <v>228</v>
      </c>
      <c r="C41" s="20">
        <v>41</v>
      </c>
      <c r="D41" s="20">
        <v>43</v>
      </c>
      <c r="E41" s="20">
        <v>27</v>
      </c>
      <c r="F41" s="20">
        <v>111</v>
      </c>
      <c r="G41" s="20">
        <v>1393</v>
      </c>
      <c r="H41" s="20">
        <v>58</v>
      </c>
      <c r="I41" s="20">
        <v>1451</v>
      </c>
    </row>
    <row r="42" spans="2:9" ht="20.100000000000001" customHeight="1" thickBot="1" x14ac:dyDescent="0.25">
      <c r="B42" s="4" t="s">
        <v>229</v>
      </c>
      <c r="C42" s="20">
        <v>11</v>
      </c>
      <c r="D42" s="20">
        <v>0</v>
      </c>
      <c r="E42" s="20">
        <v>0</v>
      </c>
      <c r="F42" s="20">
        <v>11</v>
      </c>
      <c r="G42" s="20">
        <v>248</v>
      </c>
      <c r="H42" s="20">
        <v>0</v>
      </c>
      <c r="I42" s="20">
        <v>248</v>
      </c>
    </row>
    <row r="43" spans="2:9" ht="20.100000000000001" customHeight="1" thickBot="1" x14ac:dyDescent="0.25">
      <c r="B43" s="4" t="s">
        <v>230</v>
      </c>
      <c r="C43" s="20">
        <v>1</v>
      </c>
      <c r="D43" s="20">
        <v>0</v>
      </c>
      <c r="E43" s="20">
        <v>0</v>
      </c>
      <c r="F43" s="20">
        <v>1</v>
      </c>
      <c r="G43" s="20">
        <v>98</v>
      </c>
      <c r="H43" s="20">
        <v>8</v>
      </c>
      <c r="I43" s="20">
        <v>106</v>
      </c>
    </row>
    <row r="44" spans="2:9" ht="20.100000000000001" customHeight="1" thickBot="1" x14ac:dyDescent="0.25">
      <c r="B44" s="4" t="s">
        <v>231</v>
      </c>
      <c r="C44" s="20">
        <v>1</v>
      </c>
      <c r="D44" s="20">
        <v>0</v>
      </c>
      <c r="E44" s="20">
        <v>0</v>
      </c>
      <c r="F44" s="20">
        <v>1</v>
      </c>
      <c r="G44" s="20">
        <v>262</v>
      </c>
      <c r="H44" s="20">
        <v>0</v>
      </c>
      <c r="I44" s="20">
        <v>262</v>
      </c>
    </row>
    <row r="45" spans="2:9" ht="20.100000000000001" customHeight="1" thickBot="1" x14ac:dyDescent="0.25">
      <c r="B45" s="4" t="s">
        <v>232</v>
      </c>
      <c r="C45" s="20">
        <v>20</v>
      </c>
      <c r="D45" s="20">
        <v>14</v>
      </c>
      <c r="E45" s="20">
        <v>10</v>
      </c>
      <c r="F45" s="20">
        <v>44</v>
      </c>
      <c r="G45" s="20">
        <v>521</v>
      </c>
      <c r="H45" s="20">
        <v>12</v>
      </c>
      <c r="I45" s="20">
        <v>533</v>
      </c>
    </row>
    <row r="46" spans="2:9" ht="20.100000000000001" customHeight="1" thickBot="1" x14ac:dyDescent="0.25">
      <c r="B46" s="4" t="s">
        <v>233</v>
      </c>
      <c r="C46" s="20">
        <v>3</v>
      </c>
      <c r="D46" s="20">
        <v>0</v>
      </c>
      <c r="E46" s="20">
        <v>0</v>
      </c>
      <c r="F46" s="20">
        <v>3</v>
      </c>
      <c r="G46" s="20">
        <v>116</v>
      </c>
      <c r="H46" s="20">
        <v>0</v>
      </c>
      <c r="I46" s="20">
        <v>116</v>
      </c>
    </row>
    <row r="47" spans="2:9" ht="20.100000000000001" customHeight="1" thickBot="1" x14ac:dyDescent="0.25">
      <c r="B47" s="4" t="s">
        <v>234</v>
      </c>
      <c r="C47" s="20">
        <v>54</v>
      </c>
      <c r="D47" s="20">
        <v>13</v>
      </c>
      <c r="E47" s="20">
        <v>15</v>
      </c>
      <c r="F47" s="20">
        <v>82</v>
      </c>
      <c r="G47" s="20">
        <v>986</v>
      </c>
      <c r="H47" s="20">
        <v>31</v>
      </c>
      <c r="I47" s="20">
        <v>1017</v>
      </c>
    </row>
    <row r="48" spans="2:9" ht="20.100000000000001" customHeight="1" thickBot="1" x14ac:dyDescent="0.25">
      <c r="B48" s="4" t="s">
        <v>235</v>
      </c>
      <c r="C48" s="20">
        <v>2</v>
      </c>
      <c r="D48" s="20">
        <v>16</v>
      </c>
      <c r="E48" s="20">
        <v>8</v>
      </c>
      <c r="F48" s="20">
        <v>26</v>
      </c>
      <c r="G48" s="20">
        <v>128</v>
      </c>
      <c r="H48" s="20">
        <v>0</v>
      </c>
      <c r="I48" s="20">
        <v>128</v>
      </c>
    </row>
    <row r="49" spans="2:9" ht="20.100000000000001" customHeight="1" thickBot="1" x14ac:dyDescent="0.25">
      <c r="B49" s="4" t="s">
        <v>236</v>
      </c>
      <c r="C49" s="20">
        <v>2</v>
      </c>
      <c r="D49" s="20">
        <v>1</v>
      </c>
      <c r="E49" s="20">
        <v>0</v>
      </c>
      <c r="F49" s="20">
        <v>3</v>
      </c>
      <c r="G49" s="20">
        <v>71</v>
      </c>
      <c r="H49" s="20">
        <v>1</v>
      </c>
      <c r="I49" s="20">
        <v>72</v>
      </c>
    </row>
    <row r="50" spans="2:9" ht="20.100000000000001" customHeight="1" thickBot="1" x14ac:dyDescent="0.25">
      <c r="B50" s="4" t="s">
        <v>237</v>
      </c>
      <c r="C50" s="20">
        <v>0</v>
      </c>
      <c r="D50" s="20">
        <v>2</v>
      </c>
      <c r="E50" s="20">
        <v>1</v>
      </c>
      <c r="F50" s="20">
        <v>3</v>
      </c>
      <c r="G50" s="20">
        <v>256</v>
      </c>
      <c r="H50" s="20">
        <v>0</v>
      </c>
      <c r="I50" s="20">
        <v>256</v>
      </c>
    </row>
    <row r="51" spans="2:9" ht="20.100000000000001" customHeight="1" thickBot="1" x14ac:dyDescent="0.25">
      <c r="B51" s="4" t="s">
        <v>238</v>
      </c>
      <c r="C51" s="20">
        <v>1</v>
      </c>
      <c r="D51" s="20">
        <v>1</v>
      </c>
      <c r="E51" s="20">
        <v>0</v>
      </c>
      <c r="F51" s="20">
        <v>2</v>
      </c>
      <c r="G51" s="20">
        <v>105</v>
      </c>
      <c r="H51" s="20">
        <v>0</v>
      </c>
      <c r="I51" s="20">
        <v>105</v>
      </c>
    </row>
    <row r="52" spans="2:9" ht="20.100000000000001" customHeight="1" thickBot="1" x14ac:dyDescent="0.25">
      <c r="B52" s="4" t="s">
        <v>239</v>
      </c>
      <c r="C52" s="20">
        <v>6</v>
      </c>
      <c r="D52" s="20">
        <v>2</v>
      </c>
      <c r="E52" s="20">
        <v>0</v>
      </c>
      <c r="F52" s="20">
        <v>8</v>
      </c>
      <c r="G52" s="20">
        <v>89</v>
      </c>
      <c r="H52" s="20">
        <v>0</v>
      </c>
      <c r="I52" s="20">
        <v>89</v>
      </c>
    </row>
    <row r="53" spans="2:9" ht="20.100000000000001" customHeight="1" thickBot="1" x14ac:dyDescent="0.25">
      <c r="B53" s="4" t="s">
        <v>240</v>
      </c>
      <c r="C53" s="20">
        <v>3</v>
      </c>
      <c r="D53" s="20">
        <v>0</v>
      </c>
      <c r="E53" s="20">
        <v>0</v>
      </c>
      <c r="F53" s="20">
        <v>3</v>
      </c>
      <c r="G53" s="20">
        <v>296</v>
      </c>
      <c r="H53" s="20">
        <v>4</v>
      </c>
      <c r="I53" s="20">
        <v>300</v>
      </c>
    </row>
    <row r="54" spans="2:9" ht="20.100000000000001" customHeight="1" thickBot="1" x14ac:dyDescent="0.25">
      <c r="B54" s="4" t="s">
        <v>241</v>
      </c>
      <c r="C54" s="20">
        <v>76</v>
      </c>
      <c r="D54" s="20">
        <v>17</v>
      </c>
      <c r="E54" s="20">
        <v>4</v>
      </c>
      <c r="F54" s="20">
        <v>97</v>
      </c>
      <c r="G54" s="20">
        <v>2713</v>
      </c>
      <c r="H54" s="20">
        <v>15</v>
      </c>
      <c r="I54" s="20">
        <v>2728</v>
      </c>
    </row>
    <row r="55" spans="2:9" ht="20.100000000000001" customHeight="1" thickBot="1" x14ac:dyDescent="0.25">
      <c r="B55" s="4" t="s">
        <v>242</v>
      </c>
      <c r="C55" s="20">
        <v>2</v>
      </c>
      <c r="D55" s="20">
        <v>2</v>
      </c>
      <c r="E55" s="20">
        <v>2</v>
      </c>
      <c r="F55" s="20">
        <v>6</v>
      </c>
      <c r="G55" s="20">
        <v>687</v>
      </c>
      <c r="H55" s="20">
        <v>2</v>
      </c>
      <c r="I55" s="20">
        <v>689</v>
      </c>
    </row>
    <row r="56" spans="2:9" ht="20.100000000000001" customHeight="1" thickBot="1" x14ac:dyDescent="0.25">
      <c r="B56" s="4" t="s">
        <v>243</v>
      </c>
      <c r="C56" s="20">
        <v>0</v>
      </c>
      <c r="D56" s="20">
        <v>4</v>
      </c>
      <c r="E56" s="20">
        <v>14</v>
      </c>
      <c r="F56" s="20">
        <v>18</v>
      </c>
      <c r="G56" s="20">
        <v>114</v>
      </c>
      <c r="H56" s="20">
        <v>1</v>
      </c>
      <c r="I56" s="20">
        <v>115</v>
      </c>
    </row>
    <row r="57" spans="2:9" ht="20.100000000000001" customHeight="1" thickBot="1" x14ac:dyDescent="0.25">
      <c r="B57" s="4" t="s">
        <v>244</v>
      </c>
      <c r="C57" s="20">
        <v>0</v>
      </c>
      <c r="D57" s="20">
        <v>5</v>
      </c>
      <c r="E57" s="20">
        <v>0</v>
      </c>
      <c r="F57" s="20">
        <v>5</v>
      </c>
      <c r="G57" s="20">
        <v>158</v>
      </c>
      <c r="H57" s="20">
        <v>0</v>
      </c>
      <c r="I57" s="20">
        <v>158</v>
      </c>
    </row>
    <row r="58" spans="2:9" ht="20.100000000000001" customHeight="1" thickBot="1" x14ac:dyDescent="0.25">
      <c r="B58" s="4" t="s">
        <v>270</v>
      </c>
      <c r="C58" s="20">
        <v>0</v>
      </c>
      <c r="D58" s="20">
        <v>3</v>
      </c>
      <c r="E58" s="20">
        <v>0</v>
      </c>
      <c r="F58" s="20">
        <v>3</v>
      </c>
      <c r="G58" s="20">
        <v>122</v>
      </c>
      <c r="H58" s="20">
        <v>3</v>
      </c>
      <c r="I58" s="20">
        <v>125</v>
      </c>
    </row>
    <row r="59" spans="2:9" ht="20.100000000000001" customHeight="1" thickBot="1" x14ac:dyDescent="0.25">
      <c r="B59" s="4" t="s">
        <v>246</v>
      </c>
      <c r="C59" s="20">
        <v>0</v>
      </c>
      <c r="D59" s="20">
        <v>3</v>
      </c>
      <c r="E59" s="20">
        <v>0</v>
      </c>
      <c r="F59" s="20">
        <v>3</v>
      </c>
      <c r="G59" s="20">
        <v>303</v>
      </c>
      <c r="H59" s="20">
        <v>4</v>
      </c>
      <c r="I59" s="20">
        <v>307</v>
      </c>
    </row>
    <row r="60" spans="2:9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57</v>
      </c>
      <c r="H60" s="20">
        <v>0</v>
      </c>
      <c r="I60" s="20">
        <v>57</v>
      </c>
    </row>
    <row r="61" spans="2:9" ht="20.100000000000001" customHeight="1" thickBot="1" x14ac:dyDescent="0.25">
      <c r="B61" s="7" t="s">
        <v>22</v>
      </c>
      <c r="C61" s="9">
        <f>SUM(C11:C60)</f>
        <v>448</v>
      </c>
      <c r="D61" s="9">
        <f t="shared" ref="D61:I61" si="0">SUM(D11:D60)</f>
        <v>214</v>
      </c>
      <c r="E61" s="9">
        <f t="shared" si="0"/>
        <v>266</v>
      </c>
      <c r="F61" s="9">
        <f t="shared" si="0"/>
        <v>928</v>
      </c>
      <c r="G61" s="9">
        <f t="shared" si="0"/>
        <v>14592</v>
      </c>
      <c r="H61" s="9">
        <f t="shared" si="0"/>
        <v>191</v>
      </c>
      <c r="I61" s="9">
        <f t="shared" si="0"/>
        <v>14783</v>
      </c>
    </row>
    <row r="62" spans="2:9" x14ac:dyDescent="0.2">
      <c r="C62" s="58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16" t="s">
        <v>163</v>
      </c>
      <c r="D9" s="117"/>
      <c r="E9" s="117"/>
      <c r="F9" s="117"/>
      <c r="G9" s="117"/>
      <c r="H9" s="118"/>
    </row>
    <row r="10" spans="2:8" ht="41.25" customHeight="1" x14ac:dyDescent="0.2">
      <c r="B10" s="30"/>
      <c r="C10" s="119" t="s">
        <v>164</v>
      </c>
      <c r="D10" s="120"/>
      <c r="E10" s="102" t="s">
        <v>165</v>
      </c>
      <c r="F10" s="102"/>
      <c r="G10" s="102" t="s">
        <v>166</v>
      </c>
      <c r="H10" s="102" t="s">
        <v>58</v>
      </c>
    </row>
    <row r="11" spans="2:8" ht="41.25" customHeight="1" thickBot="1" x14ac:dyDescent="0.25">
      <c r="B11" s="30"/>
      <c r="C11" s="73" t="s">
        <v>167</v>
      </c>
      <c r="D11" s="16" t="s">
        <v>168</v>
      </c>
      <c r="E11" s="16" t="s">
        <v>169</v>
      </c>
      <c r="F11" s="16" t="s">
        <v>170</v>
      </c>
      <c r="G11" s="102"/>
      <c r="H11" s="102"/>
    </row>
    <row r="12" spans="2:8" ht="20.100000000000001" customHeight="1" thickBot="1" x14ac:dyDescent="0.25">
      <c r="B12" s="3" t="s">
        <v>198</v>
      </c>
      <c r="C12" s="74">
        <v>6.4935064935064939E-3</v>
      </c>
      <c r="D12" s="74">
        <v>0.26136363636363635</v>
      </c>
      <c r="E12" s="74">
        <v>9.0909090909090912E-2</v>
      </c>
      <c r="F12" s="74">
        <v>0.29058441558441561</v>
      </c>
      <c r="G12" s="74">
        <v>0.27597402597402598</v>
      </c>
      <c r="H12" s="74">
        <v>7.4675324675324672E-2</v>
      </c>
    </row>
    <row r="13" spans="2:8" ht="20.100000000000001" customHeight="1" thickBot="1" x14ac:dyDescent="0.25">
      <c r="B13" s="4" t="s">
        <v>199</v>
      </c>
      <c r="C13" s="74">
        <v>1.7312448474855729E-2</v>
      </c>
      <c r="D13" s="74">
        <v>0.21846661170651277</v>
      </c>
      <c r="E13" s="74">
        <v>9.8928276999175595E-3</v>
      </c>
      <c r="F13" s="74">
        <v>0.32563891178895299</v>
      </c>
      <c r="G13" s="74">
        <v>0.30915086562242372</v>
      </c>
      <c r="H13" s="74">
        <v>0.11953833470733727</v>
      </c>
    </row>
    <row r="14" spans="2:8" ht="20.100000000000001" customHeight="1" thickBot="1" x14ac:dyDescent="0.25">
      <c r="B14" s="4" t="s">
        <v>200</v>
      </c>
      <c r="C14" s="74">
        <v>3.6036036036036036E-2</v>
      </c>
      <c r="D14" s="74">
        <v>0.26486486486486488</v>
      </c>
      <c r="E14" s="74">
        <v>4.8648648648648651E-2</v>
      </c>
      <c r="F14" s="74">
        <v>0.25585585585585585</v>
      </c>
      <c r="G14" s="74">
        <v>0.26486486486486488</v>
      </c>
      <c r="H14" s="74">
        <v>0.12972972972972974</v>
      </c>
    </row>
    <row r="15" spans="2:8" ht="20.100000000000001" customHeight="1" thickBot="1" x14ac:dyDescent="0.25">
      <c r="B15" s="4" t="s">
        <v>201</v>
      </c>
      <c r="C15" s="74">
        <v>1.1695906432748537E-2</v>
      </c>
      <c r="D15" s="74">
        <v>0.17794486215538846</v>
      </c>
      <c r="E15" s="74">
        <v>8.6048454469507096E-2</v>
      </c>
      <c r="F15" s="74">
        <v>0.22472848788638261</v>
      </c>
      <c r="G15" s="74">
        <v>0.13199665831244778</v>
      </c>
      <c r="H15" s="74">
        <v>0.36758563074352563</v>
      </c>
    </row>
    <row r="16" spans="2:8" ht="20.100000000000001" customHeight="1" thickBot="1" x14ac:dyDescent="0.25">
      <c r="B16" s="4" t="s">
        <v>202</v>
      </c>
      <c r="C16" s="74">
        <v>1.607142857142857E-2</v>
      </c>
      <c r="D16" s="74">
        <v>0.20892857142857144</v>
      </c>
      <c r="E16" s="74">
        <v>3.0357142857142857E-2</v>
      </c>
      <c r="F16" s="74">
        <v>0.35</v>
      </c>
      <c r="G16" s="74">
        <v>0.14821428571428572</v>
      </c>
      <c r="H16" s="74">
        <v>0.24642857142857147</v>
      </c>
    </row>
    <row r="17" spans="2:8" ht="20.100000000000001" customHeight="1" thickBot="1" x14ac:dyDescent="0.25">
      <c r="B17" s="4" t="s">
        <v>203</v>
      </c>
      <c r="C17" s="74">
        <v>1.2195121951219513E-2</v>
      </c>
      <c r="D17" s="74">
        <v>0.15609756097560976</v>
      </c>
      <c r="E17" s="74">
        <v>1.2195121951219513E-2</v>
      </c>
      <c r="F17" s="74">
        <v>0.34390243902439022</v>
      </c>
      <c r="G17" s="74">
        <v>0.26829268292682928</v>
      </c>
      <c r="H17" s="74">
        <v>0.20731707317073167</v>
      </c>
    </row>
    <row r="18" spans="2:8" ht="20.100000000000001" customHeight="1" thickBot="1" x14ac:dyDescent="0.25">
      <c r="B18" s="4" t="s">
        <v>204</v>
      </c>
      <c r="C18" s="74">
        <v>2.9028436018957347E-2</v>
      </c>
      <c r="D18" s="74">
        <v>9.1824644549763038E-2</v>
      </c>
      <c r="E18" s="74">
        <v>8.8862559241706159E-3</v>
      </c>
      <c r="F18" s="74">
        <v>0.40284360189573459</v>
      </c>
      <c r="G18" s="74">
        <v>0.24348341232227488</v>
      </c>
      <c r="H18" s="74">
        <v>0.22393364928909959</v>
      </c>
    </row>
    <row r="19" spans="2:8" ht="20.100000000000001" customHeight="1" thickBot="1" x14ac:dyDescent="0.25">
      <c r="B19" s="4" t="s">
        <v>205</v>
      </c>
      <c r="C19" s="74">
        <v>3.1007751937984496E-2</v>
      </c>
      <c r="D19" s="74">
        <v>0.11692506459948321</v>
      </c>
      <c r="E19" s="74">
        <v>2.5193798449612403E-2</v>
      </c>
      <c r="F19" s="74">
        <v>0.37984496124031009</v>
      </c>
      <c r="G19" s="74">
        <v>0.23255813953488372</v>
      </c>
      <c r="H19" s="74">
        <v>0.21447028423772593</v>
      </c>
    </row>
    <row r="20" spans="2:8" ht="20.100000000000001" customHeight="1" thickBot="1" x14ac:dyDescent="0.25">
      <c r="B20" s="4" t="s">
        <v>206</v>
      </c>
      <c r="C20" s="74">
        <v>1.7241379310344827E-2</v>
      </c>
      <c r="D20" s="74">
        <v>0.33620689655172414</v>
      </c>
      <c r="E20" s="74">
        <v>8.6206896551724137E-3</v>
      </c>
      <c r="F20" s="74">
        <v>0.28448275862068967</v>
      </c>
      <c r="G20" s="74">
        <v>0.25</v>
      </c>
      <c r="H20" s="74">
        <v>0.10344827586206901</v>
      </c>
    </row>
    <row r="21" spans="2:8" ht="20.100000000000001" customHeight="1" thickBot="1" x14ac:dyDescent="0.25">
      <c r="B21" s="4" t="s">
        <v>207</v>
      </c>
      <c r="C21" s="74">
        <v>2.7777777777777776E-2</v>
      </c>
      <c r="D21" s="74">
        <v>0.30555555555555558</v>
      </c>
      <c r="E21" s="74">
        <v>0</v>
      </c>
      <c r="F21" s="74">
        <v>0.3611111111111111</v>
      </c>
      <c r="G21" s="74">
        <v>2.7777777777777776E-2</v>
      </c>
      <c r="H21" s="74">
        <v>0.27777777777777773</v>
      </c>
    </row>
    <row r="22" spans="2:8" ht="20.100000000000001" customHeight="1" thickBot="1" x14ac:dyDescent="0.25">
      <c r="B22" s="4" t="s">
        <v>208</v>
      </c>
      <c r="C22" s="74">
        <v>1.0540184453227932E-2</v>
      </c>
      <c r="D22" s="74">
        <v>0.14888010540184454</v>
      </c>
      <c r="E22" s="74">
        <v>3.4255599472990776E-2</v>
      </c>
      <c r="F22" s="74">
        <v>0.44795783926218707</v>
      </c>
      <c r="G22" s="74">
        <v>0.15151515151515152</v>
      </c>
      <c r="H22" s="74">
        <v>0.20685111989459817</v>
      </c>
    </row>
    <row r="23" spans="2:8" ht="20.100000000000001" customHeight="1" thickBot="1" x14ac:dyDescent="0.25">
      <c r="B23" s="4" t="s">
        <v>209</v>
      </c>
      <c r="C23" s="74">
        <v>7.5642965204236008E-3</v>
      </c>
      <c r="D23" s="74">
        <v>0.16490166414523449</v>
      </c>
      <c r="E23" s="74">
        <v>1.059001512859304E-2</v>
      </c>
      <c r="F23" s="74">
        <v>0.3328290468986384</v>
      </c>
      <c r="G23" s="74">
        <v>0.32223903177004537</v>
      </c>
      <c r="H23" s="74">
        <v>0.16187594553706519</v>
      </c>
    </row>
    <row r="24" spans="2:8" ht="20.100000000000001" customHeight="1" thickBot="1" x14ac:dyDescent="0.25">
      <c r="B24" s="4" t="s">
        <v>210</v>
      </c>
      <c r="C24" s="74">
        <v>8.1662954714179659E-3</v>
      </c>
      <c r="D24" s="74">
        <v>0.17594654788418709</v>
      </c>
      <c r="E24" s="74">
        <v>1.3363028953229399E-2</v>
      </c>
      <c r="F24" s="74">
        <v>0.44097995545657015</v>
      </c>
      <c r="G24" s="74">
        <v>0.12769116555308091</v>
      </c>
      <c r="H24" s="74">
        <v>0.23385300668151449</v>
      </c>
    </row>
    <row r="25" spans="2:8" ht="20.100000000000001" customHeight="1" thickBot="1" x14ac:dyDescent="0.25">
      <c r="B25" s="4" t="s">
        <v>211</v>
      </c>
      <c r="C25" s="74">
        <v>2.6586620926243566E-2</v>
      </c>
      <c r="D25" s="74">
        <v>0.32590051457975988</v>
      </c>
      <c r="E25" s="74">
        <v>7.8044596912521441E-2</v>
      </c>
      <c r="F25" s="74">
        <v>0.34048027444253859</v>
      </c>
      <c r="G25" s="74">
        <v>7.2041166380789029E-2</v>
      </c>
      <c r="H25" s="74">
        <v>0.15694682675814756</v>
      </c>
    </row>
    <row r="26" spans="2:8" ht="20.100000000000001" customHeight="1" thickBot="1" x14ac:dyDescent="0.25">
      <c r="B26" s="4" t="s">
        <v>212</v>
      </c>
      <c r="C26" s="74">
        <v>2.7720739219712527E-2</v>
      </c>
      <c r="D26" s="74">
        <v>0.25256673511293637</v>
      </c>
      <c r="E26" s="74">
        <v>2.2587268993839837E-2</v>
      </c>
      <c r="F26" s="74">
        <v>0.41170431211498976</v>
      </c>
      <c r="G26" s="74">
        <v>9.958932238193019E-2</v>
      </c>
      <c r="H26" s="74">
        <v>0.18583162217659138</v>
      </c>
    </row>
    <row r="27" spans="2:8" ht="20.100000000000001" customHeight="1" thickBot="1" x14ac:dyDescent="0.25">
      <c r="B27" s="5" t="s">
        <v>213</v>
      </c>
      <c r="C27" s="74">
        <v>3.1862745098039214E-2</v>
      </c>
      <c r="D27" s="74">
        <v>0.15441176470588236</v>
      </c>
      <c r="E27" s="74">
        <v>1.4705882352941176E-2</v>
      </c>
      <c r="F27" s="74">
        <v>0.45833333333333331</v>
      </c>
      <c r="G27" s="74">
        <v>0.17647058823529413</v>
      </c>
      <c r="H27" s="74">
        <v>0.16421568627450986</v>
      </c>
    </row>
    <row r="28" spans="2:8" ht="20.100000000000001" customHeight="1" thickBot="1" x14ac:dyDescent="0.25">
      <c r="B28" s="6" t="s">
        <v>214</v>
      </c>
      <c r="C28" s="74">
        <v>4.3478260869565216E-2</v>
      </c>
      <c r="D28" s="74">
        <v>5.7971014492753624E-2</v>
      </c>
      <c r="E28" s="74">
        <v>0</v>
      </c>
      <c r="F28" s="74">
        <v>0.6811594202898551</v>
      </c>
      <c r="G28" s="74">
        <v>0.15942028985507245</v>
      </c>
      <c r="H28" s="74">
        <v>5.7971014492753603E-2</v>
      </c>
    </row>
    <row r="29" spans="2:8" ht="20.100000000000001" customHeight="1" thickBot="1" x14ac:dyDescent="0.25">
      <c r="B29" s="4" t="s">
        <v>215</v>
      </c>
      <c r="C29" s="74">
        <v>0</v>
      </c>
      <c r="D29" s="74">
        <v>0.21264367816091953</v>
      </c>
      <c r="E29" s="74">
        <v>2.8735632183908046E-2</v>
      </c>
      <c r="F29" s="74">
        <v>0.38505747126436779</v>
      </c>
      <c r="G29" s="74">
        <v>0.21839080459770116</v>
      </c>
      <c r="H29" s="74">
        <v>0.15517241379310343</v>
      </c>
    </row>
    <row r="30" spans="2:8" ht="20.100000000000001" customHeight="1" thickBot="1" x14ac:dyDescent="0.25">
      <c r="B30" s="4" t="s">
        <v>216</v>
      </c>
      <c r="C30" s="74">
        <v>9.2592592592592587E-3</v>
      </c>
      <c r="D30" s="74">
        <v>0.16203703703703703</v>
      </c>
      <c r="E30" s="74">
        <v>4.6296296296296294E-3</v>
      </c>
      <c r="F30" s="74">
        <v>0.39351851851851855</v>
      </c>
      <c r="G30" s="74">
        <v>0.21296296296296297</v>
      </c>
      <c r="H30" s="74">
        <v>0.21759259259259256</v>
      </c>
    </row>
    <row r="31" spans="2:8" ht="20.100000000000001" customHeight="1" thickBot="1" x14ac:dyDescent="0.25">
      <c r="B31" s="4" t="s">
        <v>217</v>
      </c>
      <c r="C31" s="74">
        <v>0</v>
      </c>
      <c r="D31" s="74">
        <v>0.15384615384615385</v>
      </c>
      <c r="E31" s="74">
        <v>0</v>
      </c>
      <c r="F31" s="74">
        <v>0.46153846153846156</v>
      </c>
      <c r="G31" s="74">
        <v>0.2153846153846154</v>
      </c>
      <c r="H31" s="74">
        <v>0.16923076923076918</v>
      </c>
    </row>
    <row r="32" spans="2:8" ht="20.100000000000001" customHeight="1" thickBot="1" x14ac:dyDescent="0.25">
      <c r="B32" s="4" t="s">
        <v>218</v>
      </c>
      <c r="C32" s="74">
        <v>7.1428571428571425E-2</v>
      </c>
      <c r="D32" s="74">
        <v>0.12857142857142856</v>
      </c>
      <c r="E32" s="74">
        <v>1.4285714285714285E-2</v>
      </c>
      <c r="F32" s="74">
        <v>0.41428571428571431</v>
      </c>
      <c r="G32" s="74">
        <v>0.37142857142857144</v>
      </c>
      <c r="H32" s="74">
        <v>0</v>
      </c>
    </row>
    <row r="33" spans="2:8" ht="20.100000000000001" customHeight="1" thickBot="1" x14ac:dyDescent="0.25">
      <c r="B33" s="4" t="s">
        <v>219</v>
      </c>
      <c r="C33" s="74">
        <v>1.0752688172043012E-2</v>
      </c>
      <c r="D33" s="74">
        <v>0.15053763440860216</v>
      </c>
      <c r="E33" s="74">
        <v>0</v>
      </c>
      <c r="F33" s="74">
        <v>0.34408602150537637</v>
      </c>
      <c r="G33" s="74">
        <v>0.4946236559139785</v>
      </c>
      <c r="H33" s="74">
        <v>0</v>
      </c>
    </row>
    <row r="34" spans="2:8" ht="20.100000000000001" customHeight="1" thickBot="1" x14ac:dyDescent="0.25">
      <c r="B34" s="4" t="s">
        <v>220</v>
      </c>
      <c r="C34" s="74">
        <v>2.4390243902439025E-2</v>
      </c>
      <c r="D34" s="74">
        <v>0.17073170731707318</v>
      </c>
      <c r="E34" s="74">
        <v>0</v>
      </c>
      <c r="F34" s="74">
        <v>0.21951219512195122</v>
      </c>
      <c r="G34" s="74">
        <v>0.43902439024390244</v>
      </c>
      <c r="H34" s="74">
        <v>0.14634146341463411</v>
      </c>
    </row>
    <row r="35" spans="2:8" ht="20.100000000000001" customHeight="1" thickBot="1" x14ac:dyDescent="0.25">
      <c r="B35" s="4" t="s">
        <v>221</v>
      </c>
      <c r="C35" s="74">
        <v>2.8571428571428571E-2</v>
      </c>
      <c r="D35" s="74">
        <v>5.7142857142857141E-2</v>
      </c>
      <c r="E35" s="74">
        <v>5.7142857142857141E-2</v>
      </c>
      <c r="F35" s="74">
        <v>0.36785714285714288</v>
      </c>
      <c r="G35" s="74">
        <v>0.30357142857142855</v>
      </c>
      <c r="H35" s="74">
        <v>0.18571428571428567</v>
      </c>
    </row>
    <row r="36" spans="2:8" ht="20.100000000000001" customHeight="1" thickBot="1" x14ac:dyDescent="0.25">
      <c r="B36" s="4" t="s">
        <v>222</v>
      </c>
      <c r="C36" s="74">
        <v>2.247191011235955E-2</v>
      </c>
      <c r="D36" s="74">
        <v>6.741573033707865E-2</v>
      </c>
      <c r="E36" s="74">
        <v>0</v>
      </c>
      <c r="F36" s="74">
        <v>0.47191011235955055</v>
      </c>
      <c r="G36" s="74">
        <v>0.2808988764044944</v>
      </c>
      <c r="H36" s="74">
        <v>0.15730337078651685</v>
      </c>
    </row>
    <row r="37" spans="2:8" ht="20.100000000000001" customHeight="1" thickBot="1" x14ac:dyDescent="0.25">
      <c r="B37" s="4" t="s">
        <v>223</v>
      </c>
      <c r="C37" s="74">
        <v>9.8039215686274508E-3</v>
      </c>
      <c r="D37" s="74">
        <v>5.8823529411764705E-2</v>
      </c>
      <c r="E37" s="74">
        <v>4.9019607843137254E-2</v>
      </c>
      <c r="F37" s="74">
        <v>0.45588235294117646</v>
      </c>
      <c r="G37" s="74">
        <v>0.31862745098039214</v>
      </c>
      <c r="H37" s="74">
        <v>0.10784313725490197</v>
      </c>
    </row>
    <row r="38" spans="2:8" ht="20.100000000000001" customHeight="1" thickBot="1" x14ac:dyDescent="0.25">
      <c r="B38" s="4" t="s">
        <v>224</v>
      </c>
      <c r="C38" s="74">
        <v>2.1806853582554516E-2</v>
      </c>
      <c r="D38" s="74">
        <v>0.19003115264797507</v>
      </c>
      <c r="E38" s="74">
        <v>4.3613707165109032E-2</v>
      </c>
      <c r="F38" s="74">
        <v>0.38006230529595014</v>
      </c>
      <c r="G38" s="74">
        <v>0.27102803738317754</v>
      </c>
      <c r="H38" s="74">
        <v>9.3457943925233655E-2</v>
      </c>
    </row>
    <row r="39" spans="2:8" ht="20.100000000000001" customHeight="1" thickBot="1" x14ac:dyDescent="0.25">
      <c r="B39" s="4" t="s">
        <v>225</v>
      </c>
      <c r="C39" s="74">
        <v>0</v>
      </c>
      <c r="D39" s="74">
        <v>0.21249999999999999</v>
      </c>
      <c r="E39" s="74">
        <v>0</v>
      </c>
      <c r="F39" s="74">
        <v>0.28749999999999998</v>
      </c>
      <c r="G39" s="74">
        <v>0.48749999999999999</v>
      </c>
      <c r="H39" s="74">
        <v>1.2500000000000011E-2</v>
      </c>
    </row>
    <row r="40" spans="2:8" ht="20.100000000000001" customHeight="1" thickBot="1" x14ac:dyDescent="0.25">
      <c r="B40" s="4" t="s">
        <v>226</v>
      </c>
      <c r="C40" s="74">
        <v>1.020408163265306E-2</v>
      </c>
      <c r="D40" s="74">
        <v>7.1428571428571425E-2</v>
      </c>
      <c r="E40" s="74">
        <v>6.8027210884353739E-3</v>
      </c>
      <c r="F40" s="74">
        <v>0.67006802721088432</v>
      </c>
      <c r="G40" s="74">
        <v>0.17006802721088435</v>
      </c>
      <c r="H40" s="74">
        <v>7.142857142857148E-2</v>
      </c>
    </row>
    <row r="41" spans="2:8" ht="20.100000000000001" customHeight="1" thickBot="1" x14ac:dyDescent="0.25">
      <c r="B41" s="4" t="s">
        <v>227</v>
      </c>
      <c r="C41" s="74">
        <v>2.0920502092050208E-2</v>
      </c>
      <c r="D41" s="74">
        <v>0.16736401673640167</v>
      </c>
      <c r="E41" s="74">
        <v>8.368200836820083E-3</v>
      </c>
      <c r="F41" s="74">
        <v>0.55857740585774063</v>
      </c>
      <c r="G41" s="74">
        <v>0.17573221757322174</v>
      </c>
      <c r="H41" s="74">
        <v>6.9037656903765648E-2</v>
      </c>
    </row>
    <row r="42" spans="2:8" ht="20.100000000000001" customHeight="1" thickBot="1" x14ac:dyDescent="0.25">
      <c r="B42" s="4" t="s">
        <v>228</v>
      </c>
      <c r="C42" s="74">
        <v>1.2845849802371542E-2</v>
      </c>
      <c r="D42" s="74">
        <v>4.619565217391304E-2</v>
      </c>
      <c r="E42" s="74">
        <v>2.7420948616600792E-2</v>
      </c>
      <c r="F42" s="74">
        <v>0.35844861660079053</v>
      </c>
      <c r="G42" s="74">
        <v>0.37475296442687744</v>
      </c>
      <c r="H42" s="74">
        <v>0.18033596837944654</v>
      </c>
    </row>
    <row r="43" spans="2:8" ht="20.100000000000001" customHeight="1" thickBot="1" x14ac:dyDescent="0.25">
      <c r="B43" s="4" t="s">
        <v>229</v>
      </c>
      <c r="C43" s="74">
        <v>1.8487394957983194E-2</v>
      </c>
      <c r="D43" s="74">
        <v>6.5546218487394961E-2</v>
      </c>
      <c r="E43" s="74">
        <v>1.8487394957983194E-2</v>
      </c>
      <c r="F43" s="74">
        <v>0.41680672268907565</v>
      </c>
      <c r="G43" s="74">
        <v>0.28403361344537814</v>
      </c>
      <c r="H43" s="74">
        <v>0.19663865546218479</v>
      </c>
    </row>
    <row r="44" spans="2:8" ht="20.100000000000001" customHeight="1" thickBot="1" x14ac:dyDescent="0.25">
      <c r="B44" s="4" t="s">
        <v>230</v>
      </c>
      <c r="C44" s="74">
        <v>6.688963210702341E-3</v>
      </c>
      <c r="D44" s="74">
        <v>0.30769230769230771</v>
      </c>
      <c r="E44" s="74">
        <v>3.3444816053511705E-3</v>
      </c>
      <c r="F44" s="74">
        <v>0.35451505016722407</v>
      </c>
      <c r="G44" s="74">
        <v>0.22742474916387959</v>
      </c>
      <c r="H44" s="74">
        <v>0.10033444816053513</v>
      </c>
    </row>
    <row r="45" spans="2:8" ht="20.100000000000001" customHeight="1" thickBot="1" x14ac:dyDescent="0.25">
      <c r="B45" s="4" t="s">
        <v>231</v>
      </c>
      <c r="C45" s="74">
        <v>4.7999999999999996E-3</v>
      </c>
      <c r="D45" s="74">
        <v>0.1424</v>
      </c>
      <c r="E45" s="74">
        <v>1.6000000000000001E-3</v>
      </c>
      <c r="F45" s="74">
        <v>0.41920000000000002</v>
      </c>
      <c r="G45" s="74">
        <v>0.34399999999999997</v>
      </c>
      <c r="H45" s="74">
        <v>8.7999999999999967E-2</v>
      </c>
    </row>
    <row r="46" spans="2:8" ht="20.100000000000001" customHeight="1" thickBot="1" x14ac:dyDescent="0.25">
      <c r="B46" s="4" t="s">
        <v>232</v>
      </c>
      <c r="C46" s="74">
        <v>8.2154267457781836E-3</v>
      </c>
      <c r="D46" s="74">
        <v>0.15335463258785942</v>
      </c>
      <c r="E46" s="74">
        <v>2.0082154267457783E-2</v>
      </c>
      <c r="F46" s="74">
        <v>0.24326791419443178</v>
      </c>
      <c r="G46" s="74">
        <v>0.29484253765403923</v>
      </c>
      <c r="H46" s="74">
        <v>0.28023733455043376</v>
      </c>
    </row>
    <row r="47" spans="2:8" ht="20.100000000000001" customHeight="1" thickBot="1" x14ac:dyDescent="0.25">
      <c r="B47" s="4" t="s">
        <v>233</v>
      </c>
      <c r="C47" s="74">
        <v>4.9382716049382715E-3</v>
      </c>
      <c r="D47" s="74">
        <v>0.26419753086419751</v>
      </c>
      <c r="E47" s="74">
        <v>7.4074074074074077E-3</v>
      </c>
      <c r="F47" s="74">
        <v>0.28641975308641976</v>
      </c>
      <c r="G47" s="74">
        <v>0.15802469135802469</v>
      </c>
      <c r="H47" s="74">
        <v>0.27901234567901234</v>
      </c>
    </row>
    <row r="48" spans="2:8" ht="20.100000000000001" customHeight="1" thickBot="1" x14ac:dyDescent="0.25">
      <c r="B48" s="4" t="s">
        <v>234</v>
      </c>
      <c r="C48" s="74">
        <v>2.1030494216614092E-2</v>
      </c>
      <c r="D48" s="74">
        <v>0.13915177006659657</v>
      </c>
      <c r="E48" s="74">
        <v>2.8741675429372591E-2</v>
      </c>
      <c r="F48" s="74">
        <v>0.35646687697160884</v>
      </c>
      <c r="G48" s="74">
        <v>0.19207851384507535</v>
      </c>
      <c r="H48" s="74">
        <v>0.26253066947073256</v>
      </c>
    </row>
    <row r="49" spans="2:8" ht="20.100000000000001" customHeight="1" thickBot="1" x14ac:dyDescent="0.25">
      <c r="B49" s="4" t="s">
        <v>235</v>
      </c>
      <c r="C49" s="74">
        <v>1.3736263736263736E-2</v>
      </c>
      <c r="D49" s="74">
        <v>0.22802197802197802</v>
      </c>
      <c r="E49" s="74">
        <v>7.1428571428571425E-2</v>
      </c>
      <c r="F49" s="74">
        <v>0.35164835164835168</v>
      </c>
      <c r="G49" s="74">
        <v>0.21153846153846154</v>
      </c>
      <c r="H49" s="74">
        <v>0.12362637362637371</v>
      </c>
    </row>
    <row r="50" spans="2:8" ht="20.100000000000001" customHeight="1" thickBot="1" x14ac:dyDescent="0.25">
      <c r="B50" s="4" t="s">
        <v>236</v>
      </c>
      <c r="C50" s="74">
        <v>1.5544041450777202E-2</v>
      </c>
      <c r="D50" s="74">
        <v>0.18652849740932642</v>
      </c>
      <c r="E50" s="74">
        <v>1.5544041450777202E-2</v>
      </c>
      <c r="F50" s="74">
        <v>0.37305699481865284</v>
      </c>
      <c r="G50" s="74">
        <v>0.27461139896373055</v>
      </c>
      <c r="H50" s="74">
        <v>0.13471502590673567</v>
      </c>
    </row>
    <row r="51" spans="2:8" ht="20.100000000000001" customHeight="1" thickBot="1" x14ac:dyDescent="0.25">
      <c r="B51" s="4" t="s">
        <v>237</v>
      </c>
      <c r="C51" s="74">
        <v>2.9850746268656716E-2</v>
      </c>
      <c r="D51" s="74">
        <v>0.14776119402985075</v>
      </c>
      <c r="E51" s="74">
        <v>4.4776119402985077E-3</v>
      </c>
      <c r="F51" s="74">
        <v>0.38208955223880597</v>
      </c>
      <c r="G51" s="74">
        <v>0.28358208955223879</v>
      </c>
      <c r="H51" s="74">
        <v>0.15223880597014927</v>
      </c>
    </row>
    <row r="52" spans="2:8" ht="20.100000000000001" customHeight="1" thickBot="1" x14ac:dyDescent="0.25">
      <c r="B52" s="4" t="s">
        <v>238</v>
      </c>
      <c r="C52" s="74">
        <v>2.4390243902439025E-2</v>
      </c>
      <c r="D52" s="74">
        <v>4.878048780487805E-2</v>
      </c>
      <c r="E52" s="74">
        <v>9.7560975609756097E-3</v>
      </c>
      <c r="F52" s="74">
        <v>0.51219512195121952</v>
      </c>
      <c r="G52" s="74">
        <v>0.29756097560975608</v>
      </c>
      <c r="H52" s="74">
        <v>0.10731707317073164</v>
      </c>
    </row>
    <row r="53" spans="2:8" ht="20.100000000000001" customHeight="1" thickBot="1" x14ac:dyDescent="0.25">
      <c r="B53" s="4" t="s">
        <v>239</v>
      </c>
      <c r="C53" s="74">
        <v>2.7322404371584699E-2</v>
      </c>
      <c r="D53" s="74">
        <v>0.11475409836065574</v>
      </c>
      <c r="E53" s="74">
        <v>4.3715846994535519E-2</v>
      </c>
      <c r="F53" s="74">
        <v>0.48633879781420764</v>
      </c>
      <c r="G53" s="74">
        <v>0.19672131147540983</v>
      </c>
      <c r="H53" s="74">
        <v>0.13114754098360648</v>
      </c>
    </row>
    <row r="54" spans="2:8" ht="20.100000000000001" customHeight="1" thickBot="1" x14ac:dyDescent="0.25">
      <c r="B54" s="4" t="s">
        <v>240</v>
      </c>
      <c r="C54" s="74">
        <v>2.1526418786692758E-2</v>
      </c>
      <c r="D54" s="74">
        <v>0.17416829745596868</v>
      </c>
      <c r="E54" s="74">
        <v>5.8708414872798431E-3</v>
      </c>
      <c r="F54" s="74">
        <v>0.58708414872798431</v>
      </c>
      <c r="G54" s="74">
        <v>0.12915851272015655</v>
      </c>
      <c r="H54" s="74">
        <v>8.2191780821917804E-2</v>
      </c>
    </row>
    <row r="55" spans="2:8" ht="20.100000000000001" customHeight="1" thickBot="1" x14ac:dyDescent="0.25">
      <c r="B55" s="4" t="s">
        <v>241</v>
      </c>
      <c r="C55" s="74">
        <v>1.566265060240964E-2</v>
      </c>
      <c r="D55" s="74">
        <v>3.8898450946643716E-2</v>
      </c>
      <c r="E55" s="74">
        <v>1.6695352839931153E-2</v>
      </c>
      <c r="F55" s="74">
        <v>0.46953528399311534</v>
      </c>
      <c r="G55" s="74">
        <v>0.25679862306368328</v>
      </c>
      <c r="H55" s="74">
        <v>0.20240963855421684</v>
      </c>
    </row>
    <row r="56" spans="2:8" ht="20.100000000000001" customHeight="1" thickBot="1" x14ac:dyDescent="0.25">
      <c r="B56" s="4" t="s">
        <v>242</v>
      </c>
      <c r="C56" s="74">
        <v>1.1356466876971609E-2</v>
      </c>
      <c r="D56" s="74">
        <v>0.19810725552050473</v>
      </c>
      <c r="E56" s="74">
        <v>3.7854889589905363E-3</v>
      </c>
      <c r="F56" s="74">
        <v>0.43470031545741322</v>
      </c>
      <c r="G56" s="74">
        <v>0.17223974763406941</v>
      </c>
      <c r="H56" s="74">
        <v>0.17981072555205058</v>
      </c>
    </row>
    <row r="57" spans="2:8" ht="20.100000000000001" customHeight="1" thickBot="1" x14ac:dyDescent="0.25">
      <c r="B57" s="4" t="s">
        <v>243</v>
      </c>
      <c r="C57" s="74">
        <v>8.1081081081081086E-3</v>
      </c>
      <c r="D57" s="74">
        <v>0.12702702702702703</v>
      </c>
      <c r="E57" s="74">
        <v>4.8648648648648651E-2</v>
      </c>
      <c r="F57" s="74">
        <v>0.3108108108108108</v>
      </c>
      <c r="G57" s="74">
        <v>0.17027027027027028</v>
      </c>
      <c r="H57" s="74">
        <v>0.33513513513513504</v>
      </c>
    </row>
    <row r="58" spans="2:8" ht="20.100000000000001" customHeight="1" thickBot="1" x14ac:dyDescent="0.25">
      <c r="B58" s="4" t="s">
        <v>244</v>
      </c>
      <c r="C58" s="74">
        <v>4.4217687074829932E-2</v>
      </c>
      <c r="D58" s="74">
        <v>0.18027210884353742</v>
      </c>
      <c r="E58" s="74">
        <v>1.7006802721088437E-2</v>
      </c>
      <c r="F58" s="74">
        <v>0.5374149659863946</v>
      </c>
      <c r="G58" s="74">
        <v>0.16326530612244897</v>
      </c>
      <c r="H58" s="74">
        <v>5.7823129251700606E-2</v>
      </c>
    </row>
    <row r="59" spans="2:8" ht="20.100000000000001" customHeight="1" thickBot="1" x14ac:dyDescent="0.25">
      <c r="B59" s="4" t="s">
        <v>245</v>
      </c>
      <c r="C59" s="74">
        <v>5.6657223796033997E-3</v>
      </c>
      <c r="D59" s="74">
        <v>0.19263456090651557</v>
      </c>
      <c r="E59" s="74">
        <v>8.4985835694051E-3</v>
      </c>
      <c r="F59" s="74">
        <v>0.35410764872521244</v>
      </c>
      <c r="G59" s="74">
        <v>0.33994334277620397</v>
      </c>
      <c r="H59" s="74">
        <v>9.9150141643059519E-2</v>
      </c>
    </row>
    <row r="60" spans="2:8" ht="20.100000000000001" customHeight="1" thickBot="1" x14ac:dyDescent="0.25">
      <c r="B60" s="4" t="s">
        <v>246</v>
      </c>
      <c r="C60" s="74">
        <v>3.8610038610038611E-3</v>
      </c>
      <c r="D60" s="74">
        <v>0.20978120978120979</v>
      </c>
      <c r="E60" s="74">
        <v>3.8610038610038611E-3</v>
      </c>
      <c r="F60" s="74">
        <v>0.39510939510939513</v>
      </c>
      <c r="G60" s="74">
        <v>0.2676962676962677</v>
      </c>
      <c r="H60" s="74">
        <v>0.11969111969111973</v>
      </c>
    </row>
    <row r="61" spans="2:8" ht="20.100000000000001" customHeight="1" thickBot="1" x14ac:dyDescent="0.25">
      <c r="B61" s="4" t="s">
        <v>247</v>
      </c>
      <c r="C61" s="74">
        <v>1.098901098901099E-2</v>
      </c>
      <c r="D61" s="74">
        <v>0.18681318681318682</v>
      </c>
      <c r="E61" s="74">
        <v>0</v>
      </c>
      <c r="F61" s="74">
        <v>0.31318681318681318</v>
      </c>
      <c r="G61" s="74">
        <v>0.23076923076923078</v>
      </c>
      <c r="H61" s="74">
        <v>0.25824175824175827</v>
      </c>
    </row>
    <row r="62" spans="2:8" ht="20.100000000000001" customHeight="1" thickBot="1" x14ac:dyDescent="0.25">
      <c r="B62" s="7" t="s">
        <v>22</v>
      </c>
      <c r="C62" s="54">
        <v>1.6762113961454984E-2</v>
      </c>
      <c r="D62" s="54">
        <v>0.13911770089694306</v>
      </c>
      <c r="E62" s="54">
        <v>2.4267147825632177E-2</v>
      </c>
      <c r="F62" s="54">
        <v>0.38657461886456945</v>
      </c>
      <c r="G62" s="54">
        <v>0.24023953348500302</v>
      </c>
      <c r="H62" s="54">
        <v>0.19303888496639723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82" t="s">
        <v>51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9">
        <v>806</v>
      </c>
      <c r="D11" s="19">
        <v>0</v>
      </c>
      <c r="E11" s="19">
        <v>0</v>
      </c>
      <c r="F11" s="19">
        <v>0</v>
      </c>
      <c r="G11" s="19">
        <v>345</v>
      </c>
      <c r="H11" s="19">
        <v>269</v>
      </c>
      <c r="I11" s="19">
        <v>1</v>
      </c>
      <c r="J11" s="19">
        <v>79</v>
      </c>
      <c r="K11" s="19">
        <v>10</v>
      </c>
      <c r="L11" s="19">
        <v>1</v>
      </c>
      <c r="M11" s="19">
        <v>1</v>
      </c>
      <c r="N11" s="19">
        <v>0</v>
      </c>
      <c r="O11" s="19">
        <v>0</v>
      </c>
      <c r="P11" s="19">
        <v>21</v>
      </c>
      <c r="Q11" s="19">
        <v>74</v>
      </c>
      <c r="R11" s="19">
        <v>5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199</v>
      </c>
      <c r="C12" s="20">
        <v>1462</v>
      </c>
      <c r="D12" s="20">
        <v>0</v>
      </c>
      <c r="E12" s="20">
        <v>0</v>
      </c>
      <c r="F12" s="20">
        <v>0</v>
      </c>
      <c r="G12" s="20">
        <v>722</v>
      </c>
      <c r="H12" s="20">
        <v>200</v>
      </c>
      <c r="I12" s="20">
        <v>121</v>
      </c>
      <c r="J12" s="20">
        <v>80</v>
      </c>
      <c r="K12" s="20">
        <v>8</v>
      </c>
      <c r="L12" s="20">
        <v>21</v>
      </c>
      <c r="M12" s="20">
        <v>1</v>
      </c>
      <c r="N12" s="20">
        <v>1</v>
      </c>
      <c r="O12" s="20">
        <v>4</v>
      </c>
      <c r="P12" s="20">
        <v>89</v>
      </c>
      <c r="Q12" s="20">
        <v>174</v>
      </c>
      <c r="R12" s="20">
        <v>41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200</v>
      </c>
      <c r="C13" s="20">
        <v>703</v>
      </c>
      <c r="D13" s="20">
        <v>0</v>
      </c>
      <c r="E13" s="20">
        <v>0</v>
      </c>
      <c r="F13" s="20">
        <v>0</v>
      </c>
      <c r="G13" s="20">
        <v>464</v>
      </c>
      <c r="H13" s="20">
        <v>66</v>
      </c>
      <c r="I13" s="20">
        <v>24</v>
      </c>
      <c r="J13" s="20">
        <v>13</v>
      </c>
      <c r="K13" s="20">
        <v>17</v>
      </c>
      <c r="L13" s="20">
        <v>9</v>
      </c>
      <c r="M13" s="20">
        <v>0</v>
      </c>
      <c r="N13" s="20">
        <v>0</v>
      </c>
      <c r="O13" s="20">
        <v>0</v>
      </c>
      <c r="P13" s="20">
        <v>35</v>
      </c>
      <c r="Q13" s="20">
        <v>73</v>
      </c>
      <c r="R13" s="20">
        <v>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201</v>
      </c>
      <c r="C14" s="20">
        <v>1371</v>
      </c>
      <c r="D14" s="20">
        <v>1</v>
      </c>
      <c r="E14" s="20">
        <v>0</v>
      </c>
      <c r="F14" s="20">
        <v>0</v>
      </c>
      <c r="G14" s="20">
        <v>677</v>
      </c>
      <c r="H14" s="20">
        <v>159</v>
      </c>
      <c r="I14" s="20">
        <v>19</v>
      </c>
      <c r="J14" s="20">
        <v>70</v>
      </c>
      <c r="K14" s="20">
        <v>3</v>
      </c>
      <c r="L14" s="20">
        <v>12</v>
      </c>
      <c r="M14" s="20">
        <v>1</v>
      </c>
      <c r="N14" s="20">
        <v>2</v>
      </c>
      <c r="O14" s="20">
        <v>5</v>
      </c>
      <c r="P14" s="20">
        <v>234</v>
      </c>
      <c r="Q14" s="20">
        <v>78</v>
      </c>
      <c r="R14" s="20">
        <v>110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202</v>
      </c>
      <c r="C15" s="20">
        <v>690</v>
      </c>
      <c r="D15" s="20">
        <v>0</v>
      </c>
      <c r="E15" s="20">
        <v>0</v>
      </c>
      <c r="F15" s="20">
        <v>0</v>
      </c>
      <c r="G15" s="20">
        <v>360</v>
      </c>
      <c r="H15" s="20">
        <v>92</v>
      </c>
      <c r="I15" s="20">
        <v>87</v>
      </c>
      <c r="J15" s="20">
        <v>18</v>
      </c>
      <c r="K15" s="20">
        <v>2</v>
      </c>
      <c r="L15" s="20">
        <v>4</v>
      </c>
      <c r="M15" s="20">
        <v>0</v>
      </c>
      <c r="N15" s="20">
        <v>0</v>
      </c>
      <c r="O15" s="20">
        <v>1</v>
      </c>
      <c r="P15" s="20">
        <v>71</v>
      </c>
      <c r="Q15" s="20">
        <v>36</v>
      </c>
      <c r="R15" s="20">
        <v>19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203</v>
      </c>
      <c r="C16" s="20">
        <v>542</v>
      </c>
      <c r="D16" s="20">
        <v>0</v>
      </c>
      <c r="E16" s="20">
        <v>0</v>
      </c>
      <c r="F16" s="20">
        <v>0</v>
      </c>
      <c r="G16" s="20">
        <v>196</v>
      </c>
      <c r="H16" s="20">
        <v>86</v>
      </c>
      <c r="I16" s="20">
        <v>14</v>
      </c>
      <c r="J16" s="20">
        <v>49</v>
      </c>
      <c r="K16" s="20">
        <v>0</v>
      </c>
      <c r="L16" s="20">
        <v>13</v>
      </c>
      <c r="M16" s="20">
        <v>5</v>
      </c>
      <c r="N16" s="20">
        <v>2</v>
      </c>
      <c r="O16" s="20">
        <v>5</v>
      </c>
      <c r="P16" s="20">
        <v>55</v>
      </c>
      <c r="Q16" s="20">
        <v>68</v>
      </c>
      <c r="R16" s="20">
        <v>49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204</v>
      </c>
      <c r="C17" s="20">
        <v>1917</v>
      </c>
      <c r="D17" s="20">
        <v>0</v>
      </c>
      <c r="E17" s="20">
        <v>0</v>
      </c>
      <c r="F17" s="20">
        <v>0</v>
      </c>
      <c r="G17" s="20">
        <v>1105</v>
      </c>
      <c r="H17" s="20">
        <v>283</v>
      </c>
      <c r="I17" s="20">
        <v>40</v>
      </c>
      <c r="J17" s="20">
        <v>96</v>
      </c>
      <c r="K17" s="20">
        <v>67</v>
      </c>
      <c r="L17" s="20">
        <v>63</v>
      </c>
      <c r="M17" s="20">
        <v>0</v>
      </c>
      <c r="N17" s="20">
        <v>0</v>
      </c>
      <c r="O17" s="20">
        <v>0</v>
      </c>
      <c r="P17" s="20">
        <v>57</v>
      </c>
      <c r="Q17" s="20">
        <v>195</v>
      </c>
      <c r="R17" s="20">
        <v>11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205</v>
      </c>
      <c r="C18" s="20">
        <v>1524</v>
      </c>
      <c r="D18" s="20">
        <v>1</v>
      </c>
      <c r="E18" s="20">
        <v>0</v>
      </c>
      <c r="F18" s="20">
        <v>0</v>
      </c>
      <c r="G18" s="20">
        <v>811</v>
      </c>
      <c r="H18" s="20">
        <v>216</v>
      </c>
      <c r="I18" s="20">
        <v>45</v>
      </c>
      <c r="J18" s="20">
        <v>161</v>
      </c>
      <c r="K18" s="20">
        <v>13</v>
      </c>
      <c r="L18" s="20">
        <v>16</v>
      </c>
      <c r="M18" s="20">
        <v>28</v>
      </c>
      <c r="N18" s="20">
        <v>6</v>
      </c>
      <c r="O18" s="20">
        <v>2</v>
      </c>
      <c r="P18" s="20">
        <v>80</v>
      </c>
      <c r="Q18" s="20">
        <v>111</v>
      </c>
      <c r="R18" s="20">
        <v>34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206</v>
      </c>
      <c r="C19" s="20">
        <v>117</v>
      </c>
      <c r="D19" s="20">
        <v>1</v>
      </c>
      <c r="E19" s="20">
        <v>0</v>
      </c>
      <c r="F19" s="20">
        <v>0</v>
      </c>
      <c r="G19" s="20">
        <v>54</v>
      </c>
      <c r="H19" s="20">
        <v>31</v>
      </c>
      <c r="I19" s="20">
        <v>6</v>
      </c>
      <c r="J19" s="20">
        <v>5</v>
      </c>
      <c r="K19" s="20">
        <v>0</v>
      </c>
      <c r="L19" s="20">
        <v>0</v>
      </c>
      <c r="M19" s="20">
        <v>0</v>
      </c>
      <c r="N19" s="20">
        <v>3</v>
      </c>
      <c r="O19" s="20">
        <v>0</v>
      </c>
      <c r="P19" s="20">
        <v>6</v>
      </c>
      <c r="Q19" s="20">
        <v>11</v>
      </c>
      <c r="R19" s="20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207</v>
      </c>
      <c r="C20" s="20">
        <v>47</v>
      </c>
      <c r="D20" s="20">
        <v>0</v>
      </c>
      <c r="E20" s="20">
        <v>0</v>
      </c>
      <c r="F20" s="20">
        <v>0</v>
      </c>
      <c r="G20" s="20">
        <v>22</v>
      </c>
      <c r="H20" s="20">
        <v>24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208</v>
      </c>
      <c r="C21" s="20">
        <v>744</v>
      </c>
      <c r="D21" s="20">
        <v>1</v>
      </c>
      <c r="E21" s="20">
        <v>0</v>
      </c>
      <c r="F21" s="20">
        <v>0</v>
      </c>
      <c r="G21" s="20">
        <v>192</v>
      </c>
      <c r="H21" s="20">
        <v>328</v>
      </c>
      <c r="I21" s="20">
        <v>12</v>
      </c>
      <c r="J21" s="20">
        <v>5</v>
      </c>
      <c r="K21" s="20">
        <v>17</v>
      </c>
      <c r="L21" s="20">
        <v>13</v>
      </c>
      <c r="M21" s="20">
        <v>7</v>
      </c>
      <c r="N21" s="20">
        <v>27</v>
      </c>
      <c r="O21" s="20">
        <v>4</v>
      </c>
      <c r="P21" s="20">
        <v>49</v>
      </c>
      <c r="Q21" s="20">
        <v>89</v>
      </c>
      <c r="R21" s="20">
        <v>0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209</v>
      </c>
      <c r="C22" s="20">
        <v>687</v>
      </c>
      <c r="D22" s="20">
        <v>0</v>
      </c>
      <c r="E22" s="20">
        <v>0</v>
      </c>
      <c r="F22" s="20">
        <v>0</v>
      </c>
      <c r="G22" s="20">
        <v>378</v>
      </c>
      <c r="H22" s="20">
        <v>31</v>
      </c>
      <c r="I22" s="20">
        <v>76</v>
      </c>
      <c r="J22" s="20">
        <v>24</v>
      </c>
      <c r="K22" s="20">
        <v>7</v>
      </c>
      <c r="L22" s="20">
        <v>5</v>
      </c>
      <c r="M22" s="20">
        <v>2</v>
      </c>
      <c r="N22" s="20">
        <v>0</v>
      </c>
      <c r="O22" s="20">
        <v>10</v>
      </c>
      <c r="P22" s="20">
        <v>62</v>
      </c>
      <c r="Q22" s="20">
        <v>72</v>
      </c>
      <c r="R22" s="20">
        <v>20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210</v>
      </c>
      <c r="C23" s="20">
        <v>1875</v>
      </c>
      <c r="D23" s="20">
        <v>1</v>
      </c>
      <c r="E23" s="20">
        <v>0</v>
      </c>
      <c r="F23" s="20">
        <v>0</v>
      </c>
      <c r="G23" s="20">
        <v>1004</v>
      </c>
      <c r="H23" s="20">
        <v>270</v>
      </c>
      <c r="I23" s="20">
        <v>67</v>
      </c>
      <c r="J23" s="20">
        <v>59</v>
      </c>
      <c r="K23" s="20">
        <v>48</v>
      </c>
      <c r="L23" s="20">
        <v>14</v>
      </c>
      <c r="M23" s="20">
        <v>7</v>
      </c>
      <c r="N23" s="20">
        <v>19</v>
      </c>
      <c r="O23" s="20">
        <v>22</v>
      </c>
      <c r="P23" s="20">
        <v>207</v>
      </c>
      <c r="Q23" s="20">
        <v>156</v>
      </c>
      <c r="R23" s="20">
        <v>1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211</v>
      </c>
      <c r="C24" s="20">
        <v>1255</v>
      </c>
      <c r="D24" s="20">
        <v>0</v>
      </c>
      <c r="E24" s="20">
        <v>0</v>
      </c>
      <c r="F24" s="20">
        <v>0</v>
      </c>
      <c r="G24" s="20">
        <v>636</v>
      </c>
      <c r="H24" s="20">
        <v>171</v>
      </c>
      <c r="I24" s="20">
        <v>13</v>
      </c>
      <c r="J24" s="20">
        <v>133</v>
      </c>
      <c r="K24" s="20">
        <v>6</v>
      </c>
      <c r="L24" s="20">
        <v>48</v>
      </c>
      <c r="M24" s="20">
        <v>6</v>
      </c>
      <c r="N24" s="20">
        <v>0</v>
      </c>
      <c r="O24" s="20">
        <v>0</v>
      </c>
      <c r="P24" s="20">
        <v>148</v>
      </c>
      <c r="Q24" s="20">
        <v>52</v>
      </c>
      <c r="R24" s="20">
        <v>42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212</v>
      </c>
      <c r="C25" s="20">
        <v>1004</v>
      </c>
      <c r="D25" s="20">
        <v>0</v>
      </c>
      <c r="E25" s="20">
        <v>0</v>
      </c>
      <c r="F25" s="20">
        <v>0</v>
      </c>
      <c r="G25" s="20">
        <v>574</v>
      </c>
      <c r="H25" s="20">
        <v>81</v>
      </c>
      <c r="I25" s="20">
        <v>51</v>
      </c>
      <c r="J25" s="20">
        <v>25</v>
      </c>
      <c r="K25" s="20">
        <v>2</v>
      </c>
      <c r="L25" s="20">
        <v>19</v>
      </c>
      <c r="M25" s="20">
        <v>6</v>
      </c>
      <c r="N25" s="20">
        <v>7</v>
      </c>
      <c r="O25" s="20">
        <v>0</v>
      </c>
      <c r="P25" s="20">
        <v>135</v>
      </c>
      <c r="Q25" s="20">
        <v>87</v>
      </c>
      <c r="R25" s="20">
        <v>17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213</v>
      </c>
      <c r="C26" s="31">
        <v>497</v>
      </c>
      <c r="D26" s="31">
        <v>0</v>
      </c>
      <c r="E26" s="31">
        <v>0</v>
      </c>
      <c r="F26" s="31">
        <v>0</v>
      </c>
      <c r="G26" s="31">
        <v>146</v>
      </c>
      <c r="H26" s="31">
        <v>129</v>
      </c>
      <c r="I26" s="31">
        <v>20</v>
      </c>
      <c r="J26" s="31">
        <v>21</v>
      </c>
      <c r="K26" s="31">
        <v>2</v>
      </c>
      <c r="L26" s="31">
        <v>7</v>
      </c>
      <c r="M26" s="31">
        <v>0</v>
      </c>
      <c r="N26" s="31">
        <v>2</v>
      </c>
      <c r="O26" s="31">
        <v>0</v>
      </c>
      <c r="P26" s="31">
        <v>127</v>
      </c>
      <c r="Q26" s="31">
        <v>39</v>
      </c>
      <c r="R26" s="31">
        <v>4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214</v>
      </c>
      <c r="C27" s="33">
        <v>87</v>
      </c>
      <c r="D27" s="33">
        <v>0</v>
      </c>
      <c r="E27" s="33">
        <v>0</v>
      </c>
      <c r="F27" s="33">
        <v>0</v>
      </c>
      <c r="G27" s="33">
        <v>53</v>
      </c>
      <c r="H27" s="33">
        <v>21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1</v>
      </c>
      <c r="Q27" s="33">
        <v>9</v>
      </c>
      <c r="R27" s="33">
        <v>3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215</v>
      </c>
      <c r="C28" s="33">
        <v>226</v>
      </c>
      <c r="D28" s="33">
        <v>0</v>
      </c>
      <c r="E28" s="33">
        <v>0</v>
      </c>
      <c r="F28" s="33">
        <v>0</v>
      </c>
      <c r="G28" s="33">
        <v>70</v>
      </c>
      <c r="H28" s="33">
        <v>3</v>
      </c>
      <c r="I28" s="33">
        <v>8</v>
      </c>
      <c r="J28" s="33">
        <v>11</v>
      </c>
      <c r="K28" s="33">
        <v>5</v>
      </c>
      <c r="L28" s="33">
        <v>14</v>
      </c>
      <c r="M28" s="33">
        <v>5</v>
      </c>
      <c r="N28" s="33">
        <v>41</v>
      </c>
      <c r="O28" s="33">
        <v>1</v>
      </c>
      <c r="P28" s="33">
        <v>9</v>
      </c>
      <c r="Q28" s="33">
        <v>35</v>
      </c>
      <c r="R28" s="33">
        <v>24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216</v>
      </c>
      <c r="C29" s="32">
        <v>222</v>
      </c>
      <c r="D29" s="32">
        <v>1</v>
      </c>
      <c r="E29" s="32">
        <v>0</v>
      </c>
      <c r="F29" s="32">
        <v>0</v>
      </c>
      <c r="G29" s="32">
        <v>91</v>
      </c>
      <c r="H29" s="32">
        <v>30</v>
      </c>
      <c r="I29" s="32">
        <v>2</v>
      </c>
      <c r="J29" s="32">
        <v>51</v>
      </c>
      <c r="K29" s="32">
        <v>1</v>
      </c>
      <c r="L29" s="32">
        <v>1</v>
      </c>
      <c r="M29" s="32">
        <v>0</v>
      </c>
      <c r="N29" s="32">
        <v>0</v>
      </c>
      <c r="O29" s="32">
        <v>1</v>
      </c>
      <c r="P29" s="32">
        <v>14</v>
      </c>
      <c r="Q29" s="32">
        <v>30</v>
      </c>
      <c r="R29" s="32">
        <v>0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217</v>
      </c>
      <c r="C30" s="20">
        <v>83</v>
      </c>
      <c r="D30" s="20">
        <v>0</v>
      </c>
      <c r="E30" s="20">
        <v>0</v>
      </c>
      <c r="F30" s="20">
        <v>0</v>
      </c>
      <c r="G30" s="20">
        <v>51</v>
      </c>
      <c r="H30" s="20">
        <v>9</v>
      </c>
      <c r="I30" s="20">
        <v>0</v>
      </c>
      <c r="J30" s="20">
        <v>0</v>
      </c>
      <c r="K30" s="20">
        <v>2</v>
      </c>
      <c r="L30" s="20">
        <v>5</v>
      </c>
      <c r="M30" s="20">
        <v>0</v>
      </c>
      <c r="N30" s="20">
        <v>0</v>
      </c>
      <c r="O30" s="20">
        <v>0</v>
      </c>
      <c r="P30" s="20">
        <v>0</v>
      </c>
      <c r="Q30" s="20">
        <v>16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218</v>
      </c>
      <c r="C31" s="20">
        <v>74</v>
      </c>
      <c r="D31" s="20">
        <v>0</v>
      </c>
      <c r="E31" s="20">
        <v>0</v>
      </c>
      <c r="F31" s="20">
        <v>0</v>
      </c>
      <c r="G31" s="20">
        <v>60</v>
      </c>
      <c r="H31" s="20">
        <v>2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3</v>
      </c>
      <c r="Q31" s="20">
        <v>7</v>
      </c>
      <c r="R31" s="20"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219</v>
      </c>
      <c r="C32" s="20">
        <v>148</v>
      </c>
      <c r="D32" s="20">
        <v>0</v>
      </c>
      <c r="E32" s="20">
        <v>0</v>
      </c>
      <c r="F32" s="20">
        <v>0</v>
      </c>
      <c r="G32" s="20">
        <v>54</v>
      </c>
      <c r="H32" s="20">
        <v>53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20</v>
      </c>
      <c r="Q32" s="20">
        <v>20</v>
      </c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220</v>
      </c>
      <c r="C33" s="20">
        <v>45</v>
      </c>
      <c r="D33" s="20">
        <v>0</v>
      </c>
      <c r="E33" s="20">
        <v>0</v>
      </c>
      <c r="F33" s="20">
        <v>0</v>
      </c>
      <c r="G33" s="20">
        <v>19</v>
      </c>
      <c r="H33" s="20">
        <v>0</v>
      </c>
      <c r="I33" s="20">
        <v>6</v>
      </c>
      <c r="J33" s="20">
        <v>9</v>
      </c>
      <c r="K33" s="20">
        <v>0</v>
      </c>
      <c r="L33" s="20">
        <v>2</v>
      </c>
      <c r="M33" s="20">
        <v>0</v>
      </c>
      <c r="N33" s="20">
        <v>0</v>
      </c>
      <c r="O33" s="20">
        <v>0</v>
      </c>
      <c r="P33" s="20">
        <v>5</v>
      </c>
      <c r="Q33" s="20">
        <v>2</v>
      </c>
      <c r="R33" s="20">
        <v>2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221</v>
      </c>
      <c r="C34" s="20">
        <v>345</v>
      </c>
      <c r="D34" s="20">
        <v>1</v>
      </c>
      <c r="E34" s="20">
        <v>0</v>
      </c>
      <c r="F34" s="20">
        <v>0</v>
      </c>
      <c r="G34" s="20">
        <v>111</v>
      </c>
      <c r="H34" s="20">
        <v>77</v>
      </c>
      <c r="I34" s="20">
        <v>18</v>
      </c>
      <c r="J34" s="20">
        <v>90</v>
      </c>
      <c r="K34" s="20">
        <v>12</v>
      </c>
      <c r="L34" s="20">
        <v>0</v>
      </c>
      <c r="M34" s="20">
        <v>0</v>
      </c>
      <c r="N34" s="20">
        <v>12</v>
      </c>
      <c r="O34" s="20">
        <v>14</v>
      </c>
      <c r="P34" s="20">
        <v>10</v>
      </c>
      <c r="Q34" s="20">
        <v>0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222</v>
      </c>
      <c r="C35" s="20">
        <v>84</v>
      </c>
      <c r="D35" s="20">
        <v>0</v>
      </c>
      <c r="E35" s="20">
        <v>0</v>
      </c>
      <c r="F35" s="20">
        <v>0</v>
      </c>
      <c r="G35" s="20">
        <v>36</v>
      </c>
      <c r="H35" s="20">
        <v>33</v>
      </c>
      <c r="I35" s="20">
        <v>1</v>
      </c>
      <c r="J35" s="20">
        <v>2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12</v>
      </c>
      <c r="R35" s="20"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223</v>
      </c>
      <c r="C36" s="20">
        <v>291</v>
      </c>
      <c r="D36" s="20">
        <v>0</v>
      </c>
      <c r="E36" s="20">
        <v>0</v>
      </c>
      <c r="F36" s="20">
        <v>0</v>
      </c>
      <c r="G36" s="20">
        <v>157</v>
      </c>
      <c r="H36" s="20">
        <v>47</v>
      </c>
      <c r="I36" s="20">
        <v>1</v>
      </c>
      <c r="J36" s="20">
        <v>0</v>
      </c>
      <c r="K36" s="20">
        <v>0</v>
      </c>
      <c r="L36" s="20">
        <v>10</v>
      </c>
      <c r="M36" s="20">
        <v>0</v>
      </c>
      <c r="N36" s="20">
        <v>4</v>
      </c>
      <c r="O36" s="20">
        <v>0</v>
      </c>
      <c r="P36" s="20">
        <v>5</v>
      </c>
      <c r="Q36" s="20">
        <v>36</v>
      </c>
      <c r="R36" s="20">
        <v>31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224</v>
      </c>
      <c r="C37" s="20">
        <v>344</v>
      </c>
      <c r="D37" s="20">
        <v>0</v>
      </c>
      <c r="E37" s="20">
        <v>0</v>
      </c>
      <c r="F37" s="20">
        <v>0</v>
      </c>
      <c r="G37" s="20">
        <v>214</v>
      </c>
      <c r="H37" s="20">
        <v>31</v>
      </c>
      <c r="I37" s="20">
        <v>15</v>
      </c>
      <c r="J37" s="20">
        <v>6</v>
      </c>
      <c r="K37" s="20">
        <v>1</v>
      </c>
      <c r="L37" s="20">
        <v>0</v>
      </c>
      <c r="M37" s="20">
        <v>0</v>
      </c>
      <c r="N37" s="20">
        <v>4</v>
      </c>
      <c r="O37" s="20">
        <v>0</v>
      </c>
      <c r="P37" s="20">
        <v>8</v>
      </c>
      <c r="Q37" s="20">
        <v>61</v>
      </c>
      <c r="R37" s="20">
        <v>4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225</v>
      </c>
      <c r="C38" s="20">
        <v>107</v>
      </c>
      <c r="D38" s="20">
        <v>0</v>
      </c>
      <c r="E38" s="20">
        <v>0</v>
      </c>
      <c r="F38" s="20">
        <v>0</v>
      </c>
      <c r="G38" s="20">
        <v>77</v>
      </c>
      <c r="H38" s="20">
        <v>5</v>
      </c>
      <c r="I38" s="20">
        <v>15</v>
      </c>
      <c r="J38" s="20">
        <v>0</v>
      </c>
      <c r="K38" s="20">
        <v>0</v>
      </c>
      <c r="L38" s="20">
        <v>3</v>
      </c>
      <c r="M38" s="20">
        <v>0</v>
      </c>
      <c r="N38" s="20">
        <v>0</v>
      </c>
      <c r="O38" s="20">
        <v>0</v>
      </c>
      <c r="P38" s="20">
        <v>0</v>
      </c>
      <c r="Q38" s="20">
        <v>7</v>
      </c>
      <c r="R38" s="20"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226</v>
      </c>
      <c r="C39" s="20">
        <v>391</v>
      </c>
      <c r="D39" s="20">
        <v>1</v>
      </c>
      <c r="E39" s="20">
        <v>0</v>
      </c>
      <c r="F39" s="20">
        <v>0</v>
      </c>
      <c r="G39" s="20">
        <v>99</v>
      </c>
      <c r="H39" s="20">
        <v>65</v>
      </c>
      <c r="I39" s="20">
        <v>37</v>
      </c>
      <c r="J39" s="20">
        <v>38</v>
      </c>
      <c r="K39" s="20">
        <v>2</v>
      </c>
      <c r="L39" s="20">
        <v>0</v>
      </c>
      <c r="M39" s="20">
        <v>0</v>
      </c>
      <c r="N39" s="20">
        <v>0</v>
      </c>
      <c r="O39" s="20">
        <v>0</v>
      </c>
      <c r="P39" s="20">
        <v>86</v>
      </c>
      <c r="Q39" s="20">
        <v>60</v>
      </c>
      <c r="R39" s="20">
        <v>3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227</v>
      </c>
      <c r="C40" s="20">
        <v>529</v>
      </c>
      <c r="D40" s="20">
        <v>0</v>
      </c>
      <c r="E40" s="20">
        <v>0</v>
      </c>
      <c r="F40" s="20">
        <v>0</v>
      </c>
      <c r="G40" s="20">
        <v>200</v>
      </c>
      <c r="H40" s="20">
        <v>151</v>
      </c>
      <c r="I40" s="20">
        <v>11</v>
      </c>
      <c r="J40" s="20">
        <v>13</v>
      </c>
      <c r="K40" s="20">
        <v>0</v>
      </c>
      <c r="L40" s="20">
        <v>4</v>
      </c>
      <c r="M40" s="20">
        <v>0</v>
      </c>
      <c r="N40" s="20">
        <v>0</v>
      </c>
      <c r="O40" s="20">
        <v>1</v>
      </c>
      <c r="P40" s="20">
        <v>37</v>
      </c>
      <c r="Q40" s="20">
        <v>106</v>
      </c>
      <c r="R40" s="20">
        <v>6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228</v>
      </c>
      <c r="C41" s="20">
        <v>5199</v>
      </c>
      <c r="D41" s="20">
        <v>5</v>
      </c>
      <c r="E41" s="20">
        <v>0</v>
      </c>
      <c r="F41" s="20">
        <v>0</v>
      </c>
      <c r="G41" s="20">
        <v>2103</v>
      </c>
      <c r="H41" s="20">
        <v>953</v>
      </c>
      <c r="I41" s="20">
        <v>491</v>
      </c>
      <c r="J41" s="20">
        <v>404</v>
      </c>
      <c r="K41" s="20">
        <v>134</v>
      </c>
      <c r="L41" s="20">
        <v>63</v>
      </c>
      <c r="M41" s="20">
        <v>49</v>
      </c>
      <c r="N41" s="20">
        <v>22</v>
      </c>
      <c r="O41" s="20">
        <v>35</v>
      </c>
      <c r="P41" s="20">
        <v>280</v>
      </c>
      <c r="Q41" s="20">
        <v>435</v>
      </c>
      <c r="R41" s="20">
        <v>225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229</v>
      </c>
      <c r="C42" s="20">
        <v>635</v>
      </c>
      <c r="D42" s="20">
        <v>1</v>
      </c>
      <c r="E42" s="20">
        <v>0</v>
      </c>
      <c r="F42" s="20">
        <v>0</v>
      </c>
      <c r="G42" s="20">
        <v>359</v>
      </c>
      <c r="H42" s="20">
        <v>77</v>
      </c>
      <c r="I42" s="20">
        <v>33</v>
      </c>
      <c r="J42" s="20">
        <v>32</v>
      </c>
      <c r="K42" s="20">
        <v>3</v>
      </c>
      <c r="L42" s="20">
        <v>1</v>
      </c>
      <c r="M42" s="20">
        <v>1</v>
      </c>
      <c r="N42" s="20">
        <v>0</v>
      </c>
      <c r="O42" s="20">
        <v>8</v>
      </c>
      <c r="P42" s="20">
        <v>42</v>
      </c>
      <c r="Q42" s="20">
        <v>42</v>
      </c>
      <c r="R42" s="20">
        <v>36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230</v>
      </c>
      <c r="C43" s="20">
        <v>569</v>
      </c>
      <c r="D43" s="20">
        <v>0</v>
      </c>
      <c r="E43" s="20">
        <v>0</v>
      </c>
      <c r="F43" s="20">
        <v>0</v>
      </c>
      <c r="G43" s="20">
        <v>196</v>
      </c>
      <c r="H43" s="20">
        <v>23</v>
      </c>
      <c r="I43" s="20">
        <v>68</v>
      </c>
      <c r="J43" s="20">
        <v>113</v>
      </c>
      <c r="K43" s="20">
        <v>17</v>
      </c>
      <c r="L43" s="20">
        <v>0</v>
      </c>
      <c r="M43" s="20">
        <v>12</v>
      </c>
      <c r="N43" s="20">
        <v>5</v>
      </c>
      <c r="O43" s="20">
        <v>20</v>
      </c>
      <c r="P43" s="20">
        <v>44</v>
      </c>
      <c r="Q43" s="20">
        <v>49</v>
      </c>
      <c r="R43" s="20">
        <v>22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231</v>
      </c>
      <c r="C44" s="20">
        <v>758</v>
      </c>
      <c r="D44" s="20">
        <v>2</v>
      </c>
      <c r="E44" s="20">
        <v>0</v>
      </c>
      <c r="F44" s="20">
        <v>0</v>
      </c>
      <c r="G44" s="20">
        <v>436</v>
      </c>
      <c r="H44" s="20">
        <v>108</v>
      </c>
      <c r="I44" s="20">
        <v>50</v>
      </c>
      <c r="J44" s="20">
        <v>24</v>
      </c>
      <c r="K44" s="20">
        <v>4</v>
      </c>
      <c r="L44" s="20">
        <v>5</v>
      </c>
      <c r="M44" s="20">
        <v>6</v>
      </c>
      <c r="N44" s="20">
        <v>0</v>
      </c>
      <c r="O44" s="20">
        <v>3</v>
      </c>
      <c r="P44" s="20">
        <v>43</v>
      </c>
      <c r="Q44" s="20">
        <v>55</v>
      </c>
      <c r="R44" s="20">
        <v>22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232</v>
      </c>
      <c r="C45" s="20">
        <v>2163</v>
      </c>
      <c r="D45" s="20">
        <v>0</v>
      </c>
      <c r="E45" s="20">
        <v>0</v>
      </c>
      <c r="F45" s="20">
        <v>0</v>
      </c>
      <c r="G45" s="20">
        <v>1240</v>
      </c>
      <c r="H45" s="20">
        <v>203</v>
      </c>
      <c r="I45" s="20">
        <v>57</v>
      </c>
      <c r="J45" s="20">
        <v>130</v>
      </c>
      <c r="K45" s="20">
        <v>9</v>
      </c>
      <c r="L45" s="20">
        <v>7</v>
      </c>
      <c r="M45" s="20">
        <v>4</v>
      </c>
      <c r="N45" s="20">
        <v>3</v>
      </c>
      <c r="O45" s="20">
        <v>2</v>
      </c>
      <c r="P45" s="20">
        <v>172</v>
      </c>
      <c r="Q45" s="20">
        <v>228</v>
      </c>
      <c r="R45" s="20">
        <v>108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233</v>
      </c>
      <c r="C46" s="20">
        <v>443</v>
      </c>
      <c r="D46" s="20">
        <v>0</v>
      </c>
      <c r="E46" s="20">
        <v>0</v>
      </c>
      <c r="F46" s="20">
        <v>0</v>
      </c>
      <c r="G46" s="20">
        <v>192</v>
      </c>
      <c r="H46" s="20">
        <v>108</v>
      </c>
      <c r="I46" s="20">
        <v>10</v>
      </c>
      <c r="J46" s="20">
        <v>0</v>
      </c>
      <c r="K46" s="20">
        <v>0</v>
      </c>
      <c r="L46" s="20">
        <v>10</v>
      </c>
      <c r="M46" s="20">
        <v>0</v>
      </c>
      <c r="N46" s="20">
        <v>3</v>
      </c>
      <c r="O46" s="20">
        <v>0</v>
      </c>
      <c r="P46" s="20">
        <v>57</v>
      </c>
      <c r="Q46" s="20">
        <v>63</v>
      </c>
      <c r="R46" s="20">
        <v>0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234</v>
      </c>
      <c r="C47" s="20">
        <v>3309</v>
      </c>
      <c r="D47" s="20">
        <v>2</v>
      </c>
      <c r="E47" s="20">
        <v>0</v>
      </c>
      <c r="F47" s="20">
        <v>0</v>
      </c>
      <c r="G47" s="20">
        <v>1437</v>
      </c>
      <c r="H47" s="20">
        <v>578</v>
      </c>
      <c r="I47" s="20">
        <v>303</v>
      </c>
      <c r="J47" s="20">
        <v>129</v>
      </c>
      <c r="K47" s="20">
        <v>15</v>
      </c>
      <c r="L47" s="20">
        <v>14</v>
      </c>
      <c r="M47" s="20">
        <v>5</v>
      </c>
      <c r="N47" s="20">
        <v>9</v>
      </c>
      <c r="O47" s="20">
        <v>3</v>
      </c>
      <c r="P47" s="20">
        <v>220</v>
      </c>
      <c r="Q47" s="20">
        <v>570</v>
      </c>
      <c r="R47" s="20">
        <v>24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235</v>
      </c>
      <c r="C48" s="20">
        <v>477</v>
      </c>
      <c r="D48" s="20">
        <v>0</v>
      </c>
      <c r="E48" s="20">
        <v>0</v>
      </c>
      <c r="F48" s="20">
        <v>0</v>
      </c>
      <c r="G48" s="20">
        <v>168</v>
      </c>
      <c r="H48" s="20">
        <v>61</v>
      </c>
      <c r="I48" s="20">
        <v>14</v>
      </c>
      <c r="J48" s="20">
        <v>52</v>
      </c>
      <c r="K48" s="20">
        <v>1</v>
      </c>
      <c r="L48" s="20">
        <v>48</v>
      </c>
      <c r="M48" s="20">
        <v>0</v>
      </c>
      <c r="N48" s="20">
        <v>0</v>
      </c>
      <c r="O48" s="20">
        <v>11</v>
      </c>
      <c r="P48" s="20">
        <v>84</v>
      </c>
      <c r="Q48" s="20">
        <v>22</v>
      </c>
      <c r="R48" s="20">
        <v>16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236</v>
      </c>
      <c r="C49" s="20">
        <v>218</v>
      </c>
      <c r="D49" s="20">
        <v>0</v>
      </c>
      <c r="E49" s="20">
        <v>0</v>
      </c>
      <c r="F49" s="20">
        <v>0</v>
      </c>
      <c r="G49" s="20">
        <v>87</v>
      </c>
      <c r="H49" s="20">
        <v>64</v>
      </c>
      <c r="I49" s="20">
        <v>5</v>
      </c>
      <c r="J49" s="20">
        <v>6</v>
      </c>
      <c r="K49" s="20">
        <v>0</v>
      </c>
      <c r="L49" s="20">
        <v>2</v>
      </c>
      <c r="M49" s="20">
        <v>4</v>
      </c>
      <c r="N49" s="20">
        <v>0</v>
      </c>
      <c r="O49" s="20">
        <v>0</v>
      </c>
      <c r="P49" s="20">
        <v>8</v>
      </c>
      <c r="Q49" s="20">
        <v>24</v>
      </c>
      <c r="R49" s="20">
        <v>18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237</v>
      </c>
      <c r="C50" s="20">
        <v>738</v>
      </c>
      <c r="D50" s="20">
        <v>0</v>
      </c>
      <c r="E50" s="20">
        <v>0</v>
      </c>
      <c r="F50" s="20">
        <v>0</v>
      </c>
      <c r="G50" s="20">
        <v>283</v>
      </c>
      <c r="H50" s="20">
        <v>159</v>
      </c>
      <c r="I50" s="20">
        <v>16</v>
      </c>
      <c r="J50" s="20">
        <v>97</v>
      </c>
      <c r="K50" s="20">
        <v>5</v>
      </c>
      <c r="L50" s="20">
        <v>10</v>
      </c>
      <c r="M50" s="20">
        <v>2</v>
      </c>
      <c r="N50" s="20">
        <v>11</v>
      </c>
      <c r="O50" s="20">
        <v>5</v>
      </c>
      <c r="P50" s="20">
        <v>82</v>
      </c>
      <c r="Q50" s="20">
        <v>50</v>
      </c>
      <c r="R50" s="20">
        <v>18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238</v>
      </c>
      <c r="C51" s="20">
        <v>217</v>
      </c>
      <c r="D51" s="20">
        <v>0</v>
      </c>
      <c r="E51" s="20">
        <v>0</v>
      </c>
      <c r="F51" s="20">
        <v>0</v>
      </c>
      <c r="G51" s="20">
        <v>101</v>
      </c>
      <c r="H51" s="20">
        <v>16</v>
      </c>
      <c r="I51" s="20">
        <v>14</v>
      </c>
      <c r="J51" s="20">
        <v>22</v>
      </c>
      <c r="K51" s="20">
        <v>0</v>
      </c>
      <c r="L51" s="20">
        <v>3</v>
      </c>
      <c r="M51" s="20">
        <v>0</v>
      </c>
      <c r="N51" s="20">
        <v>0</v>
      </c>
      <c r="O51" s="20">
        <v>0</v>
      </c>
      <c r="P51" s="20">
        <v>3</v>
      </c>
      <c r="Q51" s="20">
        <v>58</v>
      </c>
      <c r="R51" s="20">
        <v>0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239</v>
      </c>
      <c r="C52" s="20">
        <v>235</v>
      </c>
      <c r="D52" s="20">
        <v>0</v>
      </c>
      <c r="E52" s="20">
        <v>0</v>
      </c>
      <c r="F52" s="20">
        <v>0</v>
      </c>
      <c r="G52" s="20">
        <v>85</v>
      </c>
      <c r="H52" s="20">
        <v>45</v>
      </c>
      <c r="I52" s="20">
        <v>2</v>
      </c>
      <c r="J52" s="20">
        <v>0</v>
      </c>
      <c r="K52" s="20">
        <v>6</v>
      </c>
      <c r="L52" s="20">
        <v>1</v>
      </c>
      <c r="M52" s="20">
        <v>0</v>
      </c>
      <c r="N52" s="20">
        <v>0</v>
      </c>
      <c r="O52" s="20">
        <v>4</v>
      </c>
      <c r="P52" s="20">
        <v>6</v>
      </c>
      <c r="Q52" s="20">
        <v>84</v>
      </c>
      <c r="R52" s="20">
        <v>2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240</v>
      </c>
      <c r="C53" s="20">
        <v>582</v>
      </c>
      <c r="D53" s="20">
        <v>0</v>
      </c>
      <c r="E53" s="20">
        <v>0</v>
      </c>
      <c r="F53" s="20">
        <v>0</v>
      </c>
      <c r="G53" s="20">
        <v>347</v>
      </c>
      <c r="H53" s="20">
        <v>46</v>
      </c>
      <c r="I53" s="20">
        <v>26</v>
      </c>
      <c r="J53" s="20">
        <v>30</v>
      </c>
      <c r="K53" s="20">
        <v>7</v>
      </c>
      <c r="L53" s="20">
        <v>2</v>
      </c>
      <c r="M53" s="20">
        <v>3</v>
      </c>
      <c r="N53" s="20">
        <v>18</v>
      </c>
      <c r="O53" s="20">
        <v>2</v>
      </c>
      <c r="P53" s="20">
        <v>43</v>
      </c>
      <c r="Q53" s="20">
        <v>27</v>
      </c>
      <c r="R53" s="20">
        <v>31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241</v>
      </c>
      <c r="C54" s="20">
        <v>7052</v>
      </c>
      <c r="D54" s="20">
        <v>5</v>
      </c>
      <c r="E54" s="20">
        <v>0</v>
      </c>
      <c r="F54" s="20">
        <v>0</v>
      </c>
      <c r="G54" s="20">
        <v>3712</v>
      </c>
      <c r="H54" s="20">
        <v>224</v>
      </c>
      <c r="I54" s="20">
        <v>387</v>
      </c>
      <c r="J54" s="20">
        <v>537</v>
      </c>
      <c r="K54" s="20">
        <v>48</v>
      </c>
      <c r="L54" s="20">
        <v>170</v>
      </c>
      <c r="M54" s="20">
        <v>65</v>
      </c>
      <c r="N54" s="20">
        <v>15</v>
      </c>
      <c r="O54" s="20">
        <v>19</v>
      </c>
      <c r="P54" s="20">
        <v>469</v>
      </c>
      <c r="Q54" s="20">
        <v>1083</v>
      </c>
      <c r="R54" s="20">
        <v>318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242</v>
      </c>
      <c r="C55" s="20">
        <v>1748</v>
      </c>
      <c r="D55" s="20">
        <v>0</v>
      </c>
      <c r="E55" s="20">
        <v>0</v>
      </c>
      <c r="F55" s="20">
        <v>0</v>
      </c>
      <c r="G55" s="20">
        <v>853</v>
      </c>
      <c r="H55" s="20">
        <v>219</v>
      </c>
      <c r="I55" s="20">
        <v>78</v>
      </c>
      <c r="J55" s="20">
        <v>75</v>
      </c>
      <c r="K55" s="20">
        <v>14</v>
      </c>
      <c r="L55" s="20">
        <v>25</v>
      </c>
      <c r="M55" s="20">
        <v>8</v>
      </c>
      <c r="N55" s="20">
        <v>20</v>
      </c>
      <c r="O55" s="20">
        <v>10</v>
      </c>
      <c r="P55" s="20">
        <v>246</v>
      </c>
      <c r="Q55" s="20">
        <v>181</v>
      </c>
      <c r="R55" s="20">
        <v>19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243</v>
      </c>
      <c r="C56" s="20">
        <v>453</v>
      </c>
      <c r="D56" s="20">
        <v>1</v>
      </c>
      <c r="E56" s="20">
        <v>0</v>
      </c>
      <c r="F56" s="20">
        <v>0</v>
      </c>
      <c r="G56" s="20">
        <v>205</v>
      </c>
      <c r="H56" s="20">
        <v>66</v>
      </c>
      <c r="I56" s="20">
        <v>74</v>
      </c>
      <c r="J56" s="20">
        <v>21</v>
      </c>
      <c r="K56" s="20">
        <v>5</v>
      </c>
      <c r="L56" s="20">
        <v>0</v>
      </c>
      <c r="M56" s="20">
        <v>3</v>
      </c>
      <c r="N56" s="20">
        <v>2</v>
      </c>
      <c r="O56" s="20">
        <v>0</v>
      </c>
      <c r="P56" s="20">
        <v>7</v>
      </c>
      <c r="Q56" s="20">
        <v>63</v>
      </c>
      <c r="R56" s="20">
        <v>6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244</v>
      </c>
      <c r="C57" s="20">
        <v>247</v>
      </c>
      <c r="D57" s="20">
        <v>0</v>
      </c>
      <c r="E57" s="20">
        <v>0</v>
      </c>
      <c r="F57" s="20">
        <v>0</v>
      </c>
      <c r="G57" s="20">
        <v>118</v>
      </c>
      <c r="H57" s="20">
        <v>15</v>
      </c>
      <c r="I57" s="20">
        <v>34</v>
      </c>
      <c r="J57" s="20">
        <v>29</v>
      </c>
      <c r="K57" s="20">
        <v>9</v>
      </c>
      <c r="L57" s="20">
        <v>0</v>
      </c>
      <c r="M57" s="20">
        <v>0</v>
      </c>
      <c r="N57" s="20">
        <v>5</v>
      </c>
      <c r="O57" s="20">
        <v>0</v>
      </c>
      <c r="P57" s="20">
        <v>22</v>
      </c>
      <c r="Q57" s="20">
        <v>12</v>
      </c>
      <c r="R57" s="20">
        <v>3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270</v>
      </c>
      <c r="C58" s="20">
        <v>501</v>
      </c>
      <c r="D58" s="20">
        <v>0</v>
      </c>
      <c r="E58" s="20">
        <v>0</v>
      </c>
      <c r="F58" s="20">
        <v>0</v>
      </c>
      <c r="G58" s="20">
        <v>191</v>
      </c>
      <c r="H58" s="20">
        <v>15</v>
      </c>
      <c r="I58" s="20">
        <v>54</v>
      </c>
      <c r="J58" s="20">
        <v>80</v>
      </c>
      <c r="K58" s="20">
        <v>4</v>
      </c>
      <c r="L58" s="20">
        <v>0</v>
      </c>
      <c r="M58" s="20">
        <v>0</v>
      </c>
      <c r="N58" s="20">
        <v>0</v>
      </c>
      <c r="O58" s="20">
        <v>2</v>
      </c>
      <c r="P58" s="20">
        <v>125</v>
      </c>
      <c r="Q58" s="20">
        <v>20</v>
      </c>
      <c r="R58" s="20">
        <v>10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246</v>
      </c>
      <c r="C59" s="20">
        <v>841</v>
      </c>
      <c r="D59" s="20">
        <v>0</v>
      </c>
      <c r="E59" s="20">
        <v>0</v>
      </c>
      <c r="F59" s="20">
        <v>0</v>
      </c>
      <c r="G59" s="20">
        <v>468</v>
      </c>
      <c r="H59" s="20">
        <v>50</v>
      </c>
      <c r="I59" s="20">
        <v>27</v>
      </c>
      <c r="J59" s="20">
        <v>116</v>
      </c>
      <c r="K59" s="20">
        <v>13</v>
      </c>
      <c r="L59" s="20">
        <v>1</v>
      </c>
      <c r="M59" s="20">
        <v>2</v>
      </c>
      <c r="N59" s="20">
        <v>4</v>
      </c>
      <c r="O59" s="20">
        <v>0</v>
      </c>
      <c r="P59" s="20">
        <v>86</v>
      </c>
      <c r="Q59" s="20">
        <v>38</v>
      </c>
      <c r="R59" s="20">
        <v>36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247</v>
      </c>
      <c r="C60" s="20">
        <v>197</v>
      </c>
      <c r="D60" s="20">
        <v>0</v>
      </c>
      <c r="E60" s="20">
        <v>0</v>
      </c>
      <c r="F60" s="20">
        <v>0</v>
      </c>
      <c r="G60" s="20">
        <v>53</v>
      </c>
      <c r="H60" s="20">
        <v>34</v>
      </c>
      <c r="I60" s="20">
        <v>49</v>
      </c>
      <c r="J60" s="20">
        <v>0</v>
      </c>
      <c r="K60" s="20">
        <v>2</v>
      </c>
      <c r="L60" s="20">
        <v>15</v>
      </c>
      <c r="M60" s="20">
        <v>2</v>
      </c>
      <c r="N60" s="20">
        <v>0</v>
      </c>
      <c r="O60" s="20">
        <v>2</v>
      </c>
      <c r="P60" s="20">
        <v>17</v>
      </c>
      <c r="Q60" s="20">
        <v>16</v>
      </c>
      <c r="R60" s="20">
        <v>7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f>SUM(C11:C60)</f>
        <v>44799</v>
      </c>
      <c r="D61" s="9">
        <f t="shared" ref="D61:R61" si="0">SUM(D11:D60)</f>
        <v>24</v>
      </c>
      <c r="E61" s="9">
        <f t="shared" si="0"/>
        <v>0</v>
      </c>
      <c r="F61" s="9">
        <f t="shared" si="0"/>
        <v>0</v>
      </c>
      <c r="G61" s="9">
        <f t="shared" si="0"/>
        <v>21612</v>
      </c>
      <c r="H61" s="9">
        <f t="shared" si="0"/>
        <v>6027</v>
      </c>
      <c r="I61" s="9">
        <f t="shared" si="0"/>
        <v>2502</v>
      </c>
      <c r="J61" s="9">
        <f t="shared" si="0"/>
        <v>2957</v>
      </c>
      <c r="K61" s="9">
        <f t="shared" si="0"/>
        <v>521</v>
      </c>
      <c r="L61" s="9">
        <f t="shared" si="0"/>
        <v>661</v>
      </c>
      <c r="M61" s="9">
        <f t="shared" si="0"/>
        <v>235</v>
      </c>
      <c r="N61" s="9">
        <f t="shared" si="0"/>
        <v>247</v>
      </c>
      <c r="O61" s="9">
        <f t="shared" si="0"/>
        <v>196</v>
      </c>
      <c r="P61" s="9">
        <f t="shared" si="0"/>
        <v>3630</v>
      </c>
      <c r="Q61" s="9">
        <f t="shared" si="0"/>
        <v>4837</v>
      </c>
      <c r="R61" s="9">
        <f t="shared" si="0"/>
        <v>1350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89" t="s">
        <v>52</v>
      </c>
      <c r="D9" s="82"/>
      <c r="E9" s="82"/>
      <c r="F9" s="90"/>
      <c r="G9" s="89" t="s">
        <v>53</v>
      </c>
      <c r="H9" s="82"/>
      <c r="I9" s="82"/>
      <c r="J9" s="90"/>
      <c r="K9" s="89" t="s">
        <v>54</v>
      </c>
      <c r="L9" s="82"/>
      <c r="M9" s="82"/>
      <c r="N9" s="82"/>
      <c r="O9" s="82"/>
      <c r="P9" s="90"/>
      <c r="Q9" s="89" t="s">
        <v>55</v>
      </c>
      <c r="R9" s="82"/>
      <c r="S9" s="82"/>
      <c r="T9" s="82"/>
      <c r="U9" s="82"/>
      <c r="V9" s="90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9">
        <v>17</v>
      </c>
      <c r="D11" s="19">
        <v>9</v>
      </c>
      <c r="E11" s="19">
        <v>7</v>
      </c>
      <c r="F11" s="19">
        <v>1</v>
      </c>
      <c r="G11" s="19">
        <v>11</v>
      </c>
      <c r="H11" s="19">
        <v>0</v>
      </c>
      <c r="I11" s="19">
        <v>9</v>
      </c>
      <c r="J11" s="19">
        <v>3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8</v>
      </c>
      <c r="R11" s="19">
        <v>8</v>
      </c>
      <c r="S11" s="19">
        <v>0</v>
      </c>
      <c r="T11" s="19">
        <v>0</v>
      </c>
      <c r="U11" s="19">
        <v>15</v>
      </c>
      <c r="V11" s="19">
        <v>15</v>
      </c>
    </row>
    <row r="12" spans="2:22" ht="20.100000000000001" customHeight="1" thickBot="1" x14ac:dyDescent="0.25">
      <c r="B12" s="4" t="s">
        <v>199</v>
      </c>
      <c r="C12" s="20">
        <v>96</v>
      </c>
      <c r="D12" s="20">
        <v>40</v>
      </c>
      <c r="E12" s="20">
        <v>35</v>
      </c>
      <c r="F12" s="20">
        <v>21</v>
      </c>
      <c r="G12" s="20">
        <v>27</v>
      </c>
      <c r="H12" s="20">
        <v>0</v>
      </c>
      <c r="I12" s="20">
        <v>24</v>
      </c>
      <c r="J12" s="20">
        <v>5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20</v>
      </c>
      <c r="R12" s="20">
        <v>22</v>
      </c>
      <c r="S12" s="20">
        <v>0</v>
      </c>
      <c r="T12" s="20">
        <v>3</v>
      </c>
      <c r="U12" s="20">
        <v>24</v>
      </c>
      <c r="V12" s="20">
        <v>57</v>
      </c>
    </row>
    <row r="13" spans="2:22" ht="20.100000000000001" customHeight="1" thickBot="1" x14ac:dyDescent="0.25">
      <c r="B13" s="4" t="s">
        <v>200</v>
      </c>
      <c r="C13" s="20">
        <v>27</v>
      </c>
      <c r="D13" s="20">
        <v>1</v>
      </c>
      <c r="E13" s="20">
        <v>23</v>
      </c>
      <c r="F13" s="20">
        <v>3</v>
      </c>
      <c r="G13" s="20">
        <v>10</v>
      </c>
      <c r="H13" s="20">
        <v>0</v>
      </c>
      <c r="I13" s="20">
        <v>11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11</v>
      </c>
      <c r="R13" s="20">
        <v>13</v>
      </c>
      <c r="S13" s="20">
        <v>0</v>
      </c>
      <c r="T13" s="20">
        <v>1</v>
      </c>
      <c r="U13" s="20">
        <v>10</v>
      </c>
      <c r="V13" s="20">
        <v>22</v>
      </c>
    </row>
    <row r="14" spans="2:22" ht="20.100000000000001" customHeight="1" thickBot="1" x14ac:dyDescent="0.25">
      <c r="B14" s="4" t="s">
        <v>201</v>
      </c>
      <c r="C14" s="20">
        <v>73</v>
      </c>
      <c r="D14" s="20">
        <v>5</v>
      </c>
      <c r="E14" s="20">
        <v>43</v>
      </c>
      <c r="F14" s="20">
        <v>25</v>
      </c>
      <c r="G14" s="20">
        <v>57</v>
      </c>
      <c r="H14" s="20">
        <v>0</v>
      </c>
      <c r="I14" s="20">
        <v>60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65</v>
      </c>
      <c r="R14" s="20">
        <v>66</v>
      </c>
      <c r="S14" s="20">
        <v>0</v>
      </c>
      <c r="T14" s="20">
        <v>0</v>
      </c>
      <c r="U14" s="20">
        <v>28</v>
      </c>
      <c r="V14" s="20">
        <v>174</v>
      </c>
    </row>
    <row r="15" spans="2:22" ht="20.100000000000001" customHeight="1" thickBot="1" x14ac:dyDescent="0.25">
      <c r="B15" s="4" t="s">
        <v>202</v>
      </c>
      <c r="C15" s="20">
        <v>27</v>
      </c>
      <c r="D15" s="20">
        <v>8</v>
      </c>
      <c r="E15" s="20">
        <v>11</v>
      </c>
      <c r="F15" s="20">
        <v>8</v>
      </c>
      <c r="G15" s="20">
        <v>11</v>
      </c>
      <c r="H15" s="20">
        <v>0</v>
      </c>
      <c r="I15" s="20">
        <v>11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4</v>
      </c>
      <c r="R15" s="20">
        <v>7</v>
      </c>
      <c r="S15" s="20">
        <v>0</v>
      </c>
      <c r="T15" s="20">
        <v>0</v>
      </c>
      <c r="U15" s="20">
        <v>6</v>
      </c>
      <c r="V15" s="20">
        <v>14</v>
      </c>
    </row>
    <row r="16" spans="2:22" ht="20.100000000000001" customHeight="1" thickBot="1" x14ac:dyDescent="0.25">
      <c r="B16" s="4" t="s">
        <v>203</v>
      </c>
      <c r="C16" s="20">
        <v>28</v>
      </c>
      <c r="D16" s="20">
        <v>13</v>
      </c>
      <c r="E16" s="20">
        <v>5</v>
      </c>
      <c r="F16" s="20">
        <v>10</v>
      </c>
      <c r="G16" s="20">
        <v>1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9</v>
      </c>
      <c r="R16" s="20">
        <v>9</v>
      </c>
      <c r="S16" s="20">
        <v>0</v>
      </c>
      <c r="T16" s="20">
        <v>0</v>
      </c>
      <c r="U16" s="20">
        <v>8</v>
      </c>
      <c r="V16" s="20">
        <v>20</v>
      </c>
    </row>
    <row r="17" spans="2:22" ht="20.100000000000001" customHeight="1" thickBot="1" x14ac:dyDescent="0.25">
      <c r="B17" s="4" t="s">
        <v>204</v>
      </c>
      <c r="C17" s="20">
        <v>109</v>
      </c>
      <c r="D17" s="20">
        <v>55</v>
      </c>
      <c r="E17" s="20">
        <v>46</v>
      </c>
      <c r="F17" s="20">
        <v>8</v>
      </c>
      <c r="G17" s="20">
        <v>23</v>
      </c>
      <c r="H17" s="20">
        <v>0</v>
      </c>
      <c r="I17" s="20">
        <v>30</v>
      </c>
      <c r="J17" s="20">
        <v>5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43</v>
      </c>
      <c r="R17" s="20">
        <v>47</v>
      </c>
      <c r="S17" s="20">
        <v>1</v>
      </c>
      <c r="T17" s="20">
        <v>4</v>
      </c>
      <c r="U17" s="20">
        <v>31</v>
      </c>
      <c r="V17" s="20">
        <v>74</v>
      </c>
    </row>
    <row r="18" spans="2:22" ht="20.100000000000001" customHeight="1" thickBot="1" x14ac:dyDescent="0.25">
      <c r="B18" s="4" t="s">
        <v>205</v>
      </c>
      <c r="C18" s="20">
        <v>104</v>
      </c>
      <c r="D18" s="20">
        <v>48</v>
      </c>
      <c r="E18" s="20">
        <v>47</v>
      </c>
      <c r="F18" s="20">
        <v>9</v>
      </c>
      <c r="G18" s="20">
        <v>30</v>
      </c>
      <c r="H18" s="20">
        <v>0</v>
      </c>
      <c r="I18" s="20">
        <v>25</v>
      </c>
      <c r="J18" s="20">
        <v>17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27</v>
      </c>
      <c r="R18" s="20">
        <v>34</v>
      </c>
      <c r="S18" s="20">
        <v>0</v>
      </c>
      <c r="T18" s="20">
        <v>6</v>
      </c>
      <c r="U18" s="20">
        <v>24</v>
      </c>
      <c r="V18" s="20">
        <v>57</v>
      </c>
    </row>
    <row r="19" spans="2:22" ht="20.100000000000001" customHeight="1" thickBot="1" x14ac:dyDescent="0.25">
      <c r="B19" s="4" t="s">
        <v>206</v>
      </c>
      <c r="C19" s="20">
        <v>13</v>
      </c>
      <c r="D19" s="20">
        <v>2</v>
      </c>
      <c r="E19" s="20">
        <v>2</v>
      </c>
      <c r="F19" s="20">
        <v>9</v>
      </c>
      <c r="G19" s="20">
        <v>4</v>
      </c>
      <c r="H19" s="20">
        <v>0</v>
      </c>
      <c r="I19" s="20">
        <v>4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2</v>
      </c>
      <c r="R19" s="20">
        <v>3</v>
      </c>
      <c r="S19" s="20">
        <v>0</v>
      </c>
      <c r="T19" s="20">
        <v>0</v>
      </c>
      <c r="U19" s="20">
        <v>0</v>
      </c>
      <c r="V19" s="20">
        <v>3</v>
      </c>
    </row>
    <row r="20" spans="2:22" ht="20.100000000000001" customHeight="1" thickBot="1" x14ac:dyDescent="0.25">
      <c r="B20" s="4" t="s">
        <v>207</v>
      </c>
      <c r="C20" s="20">
        <v>2</v>
      </c>
      <c r="D20" s="20">
        <v>1</v>
      </c>
      <c r="E20" s="20">
        <v>1</v>
      </c>
      <c r="F20" s="20">
        <v>0</v>
      </c>
      <c r="G20" s="20">
        <v>1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1</v>
      </c>
      <c r="S20" s="20">
        <v>0</v>
      </c>
      <c r="T20" s="20">
        <v>0</v>
      </c>
      <c r="U20" s="20">
        <v>2</v>
      </c>
      <c r="V20" s="20">
        <v>2</v>
      </c>
    </row>
    <row r="21" spans="2:22" ht="20.100000000000001" customHeight="1" thickBot="1" x14ac:dyDescent="0.25">
      <c r="B21" s="4" t="s">
        <v>208</v>
      </c>
      <c r="C21" s="20">
        <v>39</v>
      </c>
      <c r="D21" s="20">
        <v>11</v>
      </c>
      <c r="E21" s="20">
        <v>24</v>
      </c>
      <c r="F21" s="20">
        <v>4</v>
      </c>
      <c r="G21" s="20">
        <v>20</v>
      </c>
      <c r="H21" s="20">
        <v>0</v>
      </c>
      <c r="I21" s="20">
        <v>22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30</v>
      </c>
      <c r="R21" s="20">
        <v>29</v>
      </c>
      <c r="S21" s="20">
        <v>0</v>
      </c>
      <c r="T21" s="20">
        <v>1</v>
      </c>
      <c r="U21" s="20">
        <v>23</v>
      </c>
      <c r="V21" s="20">
        <v>77</v>
      </c>
    </row>
    <row r="22" spans="2:22" ht="20.100000000000001" customHeight="1" thickBot="1" x14ac:dyDescent="0.25">
      <c r="B22" s="4" t="s">
        <v>209</v>
      </c>
      <c r="C22" s="20">
        <v>44</v>
      </c>
      <c r="D22" s="20">
        <v>9</v>
      </c>
      <c r="E22" s="20">
        <v>11</v>
      </c>
      <c r="F22" s="20">
        <v>24</v>
      </c>
      <c r="G22" s="20">
        <v>18</v>
      </c>
      <c r="H22" s="20">
        <v>0</v>
      </c>
      <c r="I22" s="20">
        <v>18</v>
      </c>
      <c r="J22" s="20">
        <v>2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15</v>
      </c>
      <c r="R22" s="20">
        <v>16</v>
      </c>
      <c r="S22" s="20">
        <v>0</v>
      </c>
      <c r="T22" s="20">
        <v>0</v>
      </c>
      <c r="U22" s="20">
        <v>16</v>
      </c>
      <c r="V22" s="20">
        <v>44</v>
      </c>
    </row>
    <row r="23" spans="2:22" ht="20.100000000000001" customHeight="1" thickBot="1" x14ac:dyDescent="0.25">
      <c r="B23" s="4" t="s">
        <v>210</v>
      </c>
      <c r="C23" s="20">
        <v>60</v>
      </c>
      <c r="D23" s="20">
        <v>34</v>
      </c>
      <c r="E23" s="20">
        <v>26</v>
      </c>
      <c r="F23" s="20">
        <v>0</v>
      </c>
      <c r="G23" s="20">
        <v>25</v>
      </c>
      <c r="H23" s="20">
        <v>0</v>
      </c>
      <c r="I23" s="20">
        <v>25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29</v>
      </c>
      <c r="R23" s="20">
        <v>26</v>
      </c>
      <c r="S23" s="20">
        <v>0</v>
      </c>
      <c r="T23" s="20">
        <v>3</v>
      </c>
      <c r="U23" s="20">
        <v>22</v>
      </c>
      <c r="V23" s="20">
        <v>46</v>
      </c>
    </row>
    <row r="24" spans="2:22" ht="20.100000000000001" customHeight="1" thickBot="1" x14ac:dyDescent="0.25">
      <c r="B24" s="4" t="s">
        <v>211</v>
      </c>
      <c r="C24" s="20">
        <v>258</v>
      </c>
      <c r="D24" s="20">
        <v>78</v>
      </c>
      <c r="E24" s="20">
        <v>157</v>
      </c>
      <c r="F24" s="20">
        <v>23</v>
      </c>
      <c r="G24" s="20">
        <v>120</v>
      </c>
      <c r="H24" s="20">
        <v>0</v>
      </c>
      <c r="I24" s="20">
        <v>110</v>
      </c>
      <c r="J24" s="20">
        <v>28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87</v>
      </c>
      <c r="R24" s="20">
        <v>104</v>
      </c>
      <c r="S24" s="20">
        <v>0</v>
      </c>
      <c r="T24" s="20">
        <v>8</v>
      </c>
      <c r="U24" s="20">
        <v>93</v>
      </c>
      <c r="V24" s="20">
        <v>207</v>
      </c>
    </row>
    <row r="25" spans="2:22" ht="20.100000000000001" customHeight="1" thickBot="1" x14ac:dyDescent="0.25">
      <c r="B25" s="4" t="s">
        <v>212</v>
      </c>
      <c r="C25" s="20">
        <v>86</v>
      </c>
      <c r="D25" s="20">
        <v>26</v>
      </c>
      <c r="E25" s="20">
        <v>42</v>
      </c>
      <c r="F25" s="20">
        <v>18</v>
      </c>
      <c r="G25" s="20">
        <v>49</v>
      </c>
      <c r="H25" s="20">
        <v>2</v>
      </c>
      <c r="I25" s="20">
        <v>56</v>
      </c>
      <c r="J25" s="20">
        <v>7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35</v>
      </c>
      <c r="R25" s="20">
        <v>50</v>
      </c>
      <c r="S25" s="20">
        <v>1</v>
      </c>
      <c r="T25" s="20">
        <v>1</v>
      </c>
      <c r="U25" s="20">
        <v>38</v>
      </c>
      <c r="V25" s="20">
        <v>69</v>
      </c>
    </row>
    <row r="26" spans="2:22" ht="20.100000000000001" customHeight="1" thickBot="1" x14ac:dyDescent="0.25">
      <c r="B26" s="5" t="s">
        <v>213</v>
      </c>
      <c r="C26" s="31">
        <v>25</v>
      </c>
      <c r="D26" s="31">
        <v>5</v>
      </c>
      <c r="E26" s="31">
        <v>5</v>
      </c>
      <c r="F26" s="31">
        <v>15</v>
      </c>
      <c r="G26" s="31">
        <v>8</v>
      </c>
      <c r="H26" s="31">
        <v>0</v>
      </c>
      <c r="I26" s="31">
        <v>8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14</v>
      </c>
      <c r="R26" s="31">
        <v>14</v>
      </c>
      <c r="S26" s="31">
        <v>1</v>
      </c>
      <c r="T26" s="31">
        <v>0</v>
      </c>
      <c r="U26" s="31">
        <v>11</v>
      </c>
      <c r="V26" s="31">
        <v>22</v>
      </c>
    </row>
    <row r="27" spans="2:22" ht="20.100000000000001" customHeight="1" thickBot="1" x14ac:dyDescent="0.25">
      <c r="B27" s="6" t="s">
        <v>214</v>
      </c>
      <c r="C27" s="33">
        <v>9</v>
      </c>
      <c r="D27" s="33">
        <v>2</v>
      </c>
      <c r="E27" s="33">
        <v>1</v>
      </c>
      <c r="F27" s="33">
        <v>6</v>
      </c>
      <c r="G27" s="33">
        <v>1</v>
      </c>
      <c r="H27" s="33">
        <v>0</v>
      </c>
      <c r="I27" s="33">
        <v>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2</v>
      </c>
      <c r="R27" s="33">
        <v>2</v>
      </c>
      <c r="S27" s="33">
        <v>0</v>
      </c>
      <c r="T27" s="33">
        <v>0</v>
      </c>
      <c r="U27" s="33">
        <v>0</v>
      </c>
      <c r="V27" s="33">
        <v>13</v>
      </c>
    </row>
    <row r="28" spans="2:22" ht="20.100000000000001" customHeight="1" thickBot="1" x14ac:dyDescent="0.25">
      <c r="B28" s="4" t="s">
        <v>215</v>
      </c>
      <c r="C28" s="33">
        <v>13</v>
      </c>
      <c r="D28" s="33">
        <v>9</v>
      </c>
      <c r="E28" s="33">
        <v>3</v>
      </c>
      <c r="F28" s="33">
        <v>1</v>
      </c>
      <c r="G28" s="33">
        <v>1</v>
      </c>
      <c r="H28" s="33">
        <v>0</v>
      </c>
      <c r="I28" s="33">
        <v>1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1</v>
      </c>
      <c r="R28" s="33">
        <v>1</v>
      </c>
      <c r="S28" s="33">
        <v>0</v>
      </c>
      <c r="T28" s="33">
        <v>0</v>
      </c>
      <c r="U28" s="33">
        <v>0</v>
      </c>
      <c r="V28" s="33">
        <v>6</v>
      </c>
    </row>
    <row r="29" spans="2:22" ht="20.100000000000001" customHeight="1" thickBot="1" x14ac:dyDescent="0.25">
      <c r="B29" s="4" t="s">
        <v>216</v>
      </c>
      <c r="C29" s="32">
        <v>8</v>
      </c>
      <c r="D29" s="32">
        <v>5</v>
      </c>
      <c r="E29" s="32">
        <v>0</v>
      </c>
      <c r="F29" s="32">
        <v>3</v>
      </c>
      <c r="G29" s="32">
        <v>4</v>
      </c>
      <c r="H29" s="32">
        <v>0</v>
      </c>
      <c r="I29" s="32">
        <v>4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4</v>
      </c>
      <c r="R29" s="32">
        <v>4</v>
      </c>
      <c r="S29" s="32">
        <v>0</v>
      </c>
      <c r="T29" s="32">
        <v>0</v>
      </c>
      <c r="U29" s="32">
        <v>9</v>
      </c>
      <c r="V29" s="32">
        <v>19</v>
      </c>
    </row>
    <row r="30" spans="2:22" ht="20.100000000000001" customHeight="1" thickBot="1" x14ac:dyDescent="0.25">
      <c r="B30" s="4" t="s">
        <v>217</v>
      </c>
      <c r="C30" s="20">
        <v>6</v>
      </c>
      <c r="D30" s="20">
        <v>0</v>
      </c>
      <c r="E30" s="20">
        <v>0</v>
      </c>
      <c r="F30" s="20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2</v>
      </c>
      <c r="V30" s="20">
        <v>3</v>
      </c>
    </row>
    <row r="31" spans="2:22" ht="20.100000000000001" customHeight="1" thickBot="1" x14ac:dyDescent="0.25">
      <c r="B31" s="4" t="s">
        <v>218</v>
      </c>
      <c r="C31" s="20">
        <v>58</v>
      </c>
      <c r="D31" s="20">
        <v>2</v>
      </c>
      <c r="E31" s="20">
        <v>2</v>
      </c>
      <c r="F31" s="20">
        <v>54</v>
      </c>
      <c r="G31" s="20">
        <v>11</v>
      </c>
      <c r="H31" s="20">
        <v>0</v>
      </c>
      <c r="I31" s="20">
        <v>11</v>
      </c>
      <c r="J31" s="20">
        <v>3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2</v>
      </c>
      <c r="R31" s="20">
        <v>2</v>
      </c>
      <c r="S31" s="20">
        <v>0</v>
      </c>
      <c r="T31" s="20">
        <v>0</v>
      </c>
      <c r="U31" s="20">
        <v>1</v>
      </c>
      <c r="V31" s="20">
        <v>5</v>
      </c>
    </row>
    <row r="32" spans="2:22" ht="20.100000000000001" customHeight="1" thickBot="1" x14ac:dyDescent="0.25">
      <c r="B32" s="4" t="s">
        <v>219</v>
      </c>
      <c r="C32" s="20">
        <v>2</v>
      </c>
      <c r="D32" s="20">
        <v>0</v>
      </c>
      <c r="E32" s="20">
        <v>0</v>
      </c>
      <c r="F32" s="20">
        <v>2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2:22" ht="20.100000000000001" customHeight="1" thickBot="1" x14ac:dyDescent="0.25">
      <c r="B33" s="4" t="s">
        <v>220</v>
      </c>
      <c r="C33" s="20">
        <v>1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6</v>
      </c>
      <c r="R34" s="20">
        <v>6</v>
      </c>
      <c r="S34" s="20">
        <v>0</v>
      </c>
      <c r="T34" s="20">
        <v>0</v>
      </c>
      <c r="U34" s="20">
        <v>7</v>
      </c>
      <c r="V34" s="20">
        <v>8</v>
      </c>
    </row>
    <row r="35" spans="2:22" ht="20.100000000000001" customHeight="1" thickBot="1" x14ac:dyDescent="0.25">
      <c r="B35" s="4" t="s">
        <v>222</v>
      </c>
      <c r="C35" s="20">
        <v>6</v>
      </c>
      <c r="D35" s="20">
        <v>6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4</v>
      </c>
      <c r="R35" s="20">
        <v>4</v>
      </c>
      <c r="S35" s="20">
        <v>0</v>
      </c>
      <c r="T35" s="20">
        <v>0</v>
      </c>
      <c r="U35" s="20">
        <v>2</v>
      </c>
      <c r="V35" s="20">
        <v>4</v>
      </c>
    </row>
    <row r="36" spans="2:22" ht="20.100000000000001" customHeight="1" thickBot="1" x14ac:dyDescent="0.25">
      <c r="B36" s="4" t="s">
        <v>223</v>
      </c>
      <c r="C36" s="20">
        <v>8</v>
      </c>
      <c r="D36" s="20">
        <v>1</v>
      </c>
      <c r="E36" s="20">
        <v>1</v>
      </c>
      <c r="F36" s="20">
        <v>6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3</v>
      </c>
      <c r="R36" s="20">
        <v>3</v>
      </c>
      <c r="S36" s="20">
        <v>0</v>
      </c>
      <c r="T36" s="20">
        <v>0</v>
      </c>
      <c r="U36" s="20">
        <v>2</v>
      </c>
      <c r="V36" s="20">
        <v>5</v>
      </c>
    </row>
    <row r="37" spans="2:22" ht="20.100000000000001" customHeight="1" thickBot="1" x14ac:dyDescent="0.25">
      <c r="B37" s="4" t="s">
        <v>224</v>
      </c>
      <c r="C37" s="20">
        <v>11</v>
      </c>
      <c r="D37" s="20">
        <v>5</v>
      </c>
      <c r="E37" s="20">
        <v>2</v>
      </c>
      <c r="F37" s="20">
        <v>4</v>
      </c>
      <c r="G37" s="20">
        <v>0</v>
      </c>
      <c r="H37" s="20">
        <v>0</v>
      </c>
      <c r="I37" s="20">
        <v>0</v>
      </c>
      <c r="J37" s="20">
        <v>1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7</v>
      </c>
      <c r="R37" s="20">
        <v>7</v>
      </c>
      <c r="S37" s="20">
        <v>0</v>
      </c>
      <c r="T37" s="20">
        <v>0</v>
      </c>
      <c r="U37" s="20">
        <v>3</v>
      </c>
      <c r="V37" s="20">
        <v>22</v>
      </c>
    </row>
    <row r="38" spans="2:22" ht="20.100000000000001" customHeight="1" thickBot="1" x14ac:dyDescent="0.25">
      <c r="B38" s="4" t="s">
        <v>225</v>
      </c>
      <c r="C38" s="20">
        <v>5</v>
      </c>
      <c r="D38" s="20">
        <v>2</v>
      </c>
      <c r="E38" s="20">
        <v>2</v>
      </c>
      <c r="F38" s="20">
        <v>1</v>
      </c>
      <c r="G38" s="20">
        <v>2</v>
      </c>
      <c r="H38" s="20">
        <v>0</v>
      </c>
      <c r="I38" s="20">
        <v>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17</v>
      </c>
    </row>
    <row r="39" spans="2:22" ht="20.100000000000001" customHeight="1" thickBot="1" x14ac:dyDescent="0.25">
      <c r="B39" s="4" t="s">
        <v>226</v>
      </c>
      <c r="C39" s="20">
        <v>2</v>
      </c>
      <c r="D39" s="20">
        <v>2</v>
      </c>
      <c r="E39" s="20">
        <v>0</v>
      </c>
      <c r="F39" s="20">
        <v>0</v>
      </c>
      <c r="G39" s="20">
        <v>3</v>
      </c>
      <c r="H39" s="20">
        <v>0</v>
      </c>
      <c r="I39" s="20">
        <v>3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2</v>
      </c>
      <c r="R39" s="20">
        <v>2</v>
      </c>
      <c r="S39" s="20">
        <v>0</v>
      </c>
      <c r="T39" s="20">
        <v>0</v>
      </c>
      <c r="U39" s="20">
        <v>3</v>
      </c>
      <c r="V39" s="20">
        <v>6</v>
      </c>
    </row>
    <row r="40" spans="2:22" ht="20.100000000000001" customHeight="1" thickBot="1" x14ac:dyDescent="0.25">
      <c r="B40" s="4" t="s">
        <v>227</v>
      </c>
      <c r="C40" s="20">
        <v>27</v>
      </c>
      <c r="D40" s="20">
        <v>2</v>
      </c>
      <c r="E40" s="20">
        <v>9</v>
      </c>
      <c r="F40" s="20">
        <v>16</v>
      </c>
      <c r="G40" s="20">
        <v>8</v>
      </c>
      <c r="H40" s="20">
        <v>0</v>
      </c>
      <c r="I40" s="20">
        <v>8</v>
      </c>
      <c r="J40" s="20">
        <v>2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7</v>
      </c>
      <c r="R40" s="20">
        <v>7</v>
      </c>
      <c r="S40" s="20">
        <v>0</v>
      </c>
      <c r="T40" s="20">
        <v>0</v>
      </c>
      <c r="U40" s="20">
        <v>3</v>
      </c>
      <c r="V40" s="20">
        <v>31</v>
      </c>
    </row>
    <row r="41" spans="2:22" ht="20.100000000000001" customHeight="1" thickBot="1" x14ac:dyDescent="0.25">
      <c r="B41" s="4" t="s">
        <v>228</v>
      </c>
      <c r="C41" s="20">
        <v>145</v>
      </c>
      <c r="D41" s="20">
        <v>76</v>
      </c>
      <c r="E41" s="20">
        <v>30</v>
      </c>
      <c r="F41" s="20">
        <v>39</v>
      </c>
      <c r="G41" s="20">
        <v>36</v>
      </c>
      <c r="H41" s="20">
        <v>0</v>
      </c>
      <c r="I41" s="20">
        <v>36</v>
      </c>
      <c r="J41" s="20">
        <v>3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26</v>
      </c>
      <c r="R41" s="20">
        <v>29</v>
      </c>
      <c r="S41" s="20">
        <v>0</v>
      </c>
      <c r="T41" s="20">
        <v>1</v>
      </c>
      <c r="U41" s="20">
        <v>35</v>
      </c>
      <c r="V41" s="20">
        <v>102</v>
      </c>
    </row>
    <row r="42" spans="2:22" ht="20.100000000000001" customHeight="1" thickBot="1" x14ac:dyDescent="0.25">
      <c r="B42" s="4" t="s">
        <v>229</v>
      </c>
      <c r="C42" s="20">
        <v>16</v>
      </c>
      <c r="D42" s="20">
        <v>7</v>
      </c>
      <c r="E42" s="20">
        <v>5</v>
      </c>
      <c r="F42" s="20">
        <v>4</v>
      </c>
      <c r="G42" s="20">
        <v>1</v>
      </c>
      <c r="H42" s="20">
        <v>0</v>
      </c>
      <c r="I42" s="20">
        <v>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7</v>
      </c>
      <c r="R42" s="20">
        <v>7</v>
      </c>
      <c r="S42" s="20">
        <v>3</v>
      </c>
      <c r="T42" s="20">
        <v>0</v>
      </c>
      <c r="U42" s="20">
        <v>9</v>
      </c>
      <c r="V42" s="20">
        <v>15</v>
      </c>
    </row>
    <row r="43" spans="2:22" ht="20.100000000000001" customHeight="1" thickBot="1" x14ac:dyDescent="0.25">
      <c r="B43" s="4" t="s">
        <v>230</v>
      </c>
      <c r="C43" s="20">
        <v>62</v>
      </c>
      <c r="D43" s="20">
        <v>22</v>
      </c>
      <c r="E43" s="20">
        <v>19</v>
      </c>
      <c r="F43" s="20">
        <v>21</v>
      </c>
      <c r="G43" s="20">
        <v>2</v>
      </c>
      <c r="H43" s="20">
        <v>0</v>
      </c>
      <c r="I43" s="20">
        <v>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14</v>
      </c>
      <c r="R43" s="20">
        <v>14</v>
      </c>
      <c r="S43" s="20">
        <v>0</v>
      </c>
      <c r="T43" s="20">
        <v>0</v>
      </c>
      <c r="U43" s="20">
        <v>12</v>
      </c>
      <c r="V43" s="20">
        <v>70</v>
      </c>
    </row>
    <row r="44" spans="2:22" ht="20.100000000000001" customHeight="1" thickBot="1" x14ac:dyDescent="0.25">
      <c r="B44" s="4" t="s">
        <v>231</v>
      </c>
      <c r="C44" s="20">
        <v>22</v>
      </c>
      <c r="D44" s="20">
        <v>19</v>
      </c>
      <c r="E44" s="20">
        <v>1</v>
      </c>
      <c r="F44" s="20">
        <v>2</v>
      </c>
      <c r="G44" s="20">
        <v>9</v>
      </c>
      <c r="H44" s="20">
        <v>0</v>
      </c>
      <c r="I44" s="20">
        <v>7</v>
      </c>
      <c r="J44" s="20">
        <v>6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3</v>
      </c>
      <c r="R44" s="20">
        <v>4</v>
      </c>
      <c r="S44" s="20">
        <v>0</v>
      </c>
      <c r="T44" s="20">
        <v>0</v>
      </c>
      <c r="U44" s="20">
        <v>6</v>
      </c>
      <c r="V44" s="20">
        <v>10</v>
      </c>
    </row>
    <row r="45" spans="2:22" ht="20.100000000000001" customHeight="1" thickBot="1" x14ac:dyDescent="0.25">
      <c r="B45" s="4" t="s">
        <v>232</v>
      </c>
      <c r="C45" s="20">
        <v>80</v>
      </c>
      <c r="D45" s="20">
        <v>30</v>
      </c>
      <c r="E45" s="20">
        <v>44</v>
      </c>
      <c r="F45" s="20">
        <v>6</v>
      </c>
      <c r="G45" s="20">
        <v>17</v>
      </c>
      <c r="H45" s="20">
        <v>0</v>
      </c>
      <c r="I45" s="20">
        <v>17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49</v>
      </c>
      <c r="R45" s="20">
        <v>53</v>
      </c>
      <c r="S45" s="20">
        <v>0</v>
      </c>
      <c r="T45" s="20">
        <v>4</v>
      </c>
      <c r="U45" s="20">
        <v>44</v>
      </c>
      <c r="V45" s="20">
        <v>83</v>
      </c>
    </row>
    <row r="46" spans="2:22" ht="20.100000000000001" customHeight="1" thickBot="1" x14ac:dyDescent="0.25">
      <c r="B46" s="4" t="s">
        <v>233</v>
      </c>
      <c r="C46" s="20">
        <v>16</v>
      </c>
      <c r="D46" s="20">
        <v>3</v>
      </c>
      <c r="E46" s="20">
        <v>6</v>
      </c>
      <c r="F46" s="20">
        <v>7</v>
      </c>
      <c r="G46" s="20">
        <v>8</v>
      </c>
      <c r="H46" s="20">
        <v>0</v>
      </c>
      <c r="I46" s="20">
        <v>5</v>
      </c>
      <c r="J46" s="20">
        <v>3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4</v>
      </c>
      <c r="R46" s="20">
        <v>12</v>
      </c>
      <c r="S46" s="20">
        <v>0</v>
      </c>
      <c r="T46" s="20">
        <v>0</v>
      </c>
      <c r="U46" s="20">
        <v>15</v>
      </c>
      <c r="V46" s="20">
        <v>23</v>
      </c>
    </row>
    <row r="47" spans="2:22" ht="20.100000000000001" customHeight="1" thickBot="1" x14ac:dyDescent="0.25">
      <c r="B47" s="4" t="s">
        <v>234</v>
      </c>
      <c r="C47" s="20">
        <v>156</v>
      </c>
      <c r="D47" s="20">
        <v>90</v>
      </c>
      <c r="E47" s="20">
        <v>43</v>
      </c>
      <c r="F47" s="20">
        <v>23</v>
      </c>
      <c r="G47" s="20">
        <v>18</v>
      </c>
      <c r="H47" s="20">
        <v>0</v>
      </c>
      <c r="I47" s="20">
        <v>18</v>
      </c>
      <c r="J47" s="20">
        <v>6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83</v>
      </c>
      <c r="R47" s="20">
        <v>84</v>
      </c>
      <c r="S47" s="20">
        <v>0</v>
      </c>
      <c r="T47" s="20">
        <v>3</v>
      </c>
      <c r="U47" s="20">
        <v>57</v>
      </c>
      <c r="V47" s="20">
        <v>159</v>
      </c>
    </row>
    <row r="48" spans="2:22" ht="20.100000000000001" customHeight="1" thickBot="1" x14ac:dyDescent="0.25">
      <c r="B48" s="4" t="s">
        <v>235</v>
      </c>
      <c r="C48" s="20">
        <v>26</v>
      </c>
      <c r="D48" s="20">
        <v>9</v>
      </c>
      <c r="E48" s="20">
        <v>14</v>
      </c>
      <c r="F48" s="20">
        <v>3</v>
      </c>
      <c r="G48" s="20">
        <v>18</v>
      </c>
      <c r="H48" s="20">
        <v>0</v>
      </c>
      <c r="I48" s="20">
        <v>18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17</v>
      </c>
      <c r="R48" s="20">
        <v>17</v>
      </c>
      <c r="S48" s="20">
        <v>0</v>
      </c>
      <c r="T48" s="20">
        <v>1</v>
      </c>
      <c r="U48" s="20">
        <v>6</v>
      </c>
      <c r="V48" s="20">
        <v>33</v>
      </c>
    </row>
    <row r="49" spans="2:23" ht="20.100000000000001" customHeight="1" thickBot="1" x14ac:dyDescent="0.25">
      <c r="B49" s="4" t="s">
        <v>236</v>
      </c>
      <c r="C49" s="20">
        <v>16</v>
      </c>
      <c r="D49" s="20">
        <v>4</v>
      </c>
      <c r="E49" s="20">
        <v>5</v>
      </c>
      <c r="F49" s="20">
        <v>7</v>
      </c>
      <c r="G49" s="20">
        <v>3</v>
      </c>
      <c r="H49" s="20">
        <v>0</v>
      </c>
      <c r="I49" s="20">
        <v>3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6</v>
      </c>
      <c r="R49" s="20">
        <v>6</v>
      </c>
      <c r="S49" s="20">
        <v>0</v>
      </c>
      <c r="T49" s="20">
        <v>0</v>
      </c>
      <c r="U49" s="20">
        <v>8</v>
      </c>
      <c r="V49" s="20">
        <v>21</v>
      </c>
    </row>
    <row r="50" spans="2:23" ht="20.100000000000001" customHeight="1" thickBot="1" x14ac:dyDescent="0.25">
      <c r="B50" s="4" t="s">
        <v>237</v>
      </c>
      <c r="C50" s="20">
        <v>38</v>
      </c>
      <c r="D50" s="20">
        <v>25</v>
      </c>
      <c r="E50" s="20">
        <v>11</v>
      </c>
      <c r="F50" s="20">
        <v>2</v>
      </c>
      <c r="G50" s="20">
        <v>15</v>
      </c>
      <c r="H50" s="20">
        <v>0</v>
      </c>
      <c r="I50" s="20">
        <v>15</v>
      </c>
      <c r="J50" s="20">
        <v>1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13</v>
      </c>
      <c r="R50" s="20">
        <v>13</v>
      </c>
      <c r="S50" s="20">
        <v>0</v>
      </c>
      <c r="T50" s="20">
        <v>1</v>
      </c>
      <c r="U50" s="20">
        <v>10</v>
      </c>
      <c r="V50" s="20">
        <v>39</v>
      </c>
    </row>
    <row r="51" spans="2:23" ht="20.100000000000001" customHeight="1" thickBot="1" x14ac:dyDescent="0.25">
      <c r="B51" s="4" t="s">
        <v>238</v>
      </c>
      <c r="C51" s="20">
        <v>4</v>
      </c>
      <c r="D51" s="20">
        <v>1</v>
      </c>
      <c r="E51" s="20">
        <v>1</v>
      </c>
      <c r="F51" s="20">
        <v>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8</v>
      </c>
    </row>
    <row r="52" spans="2:23" ht="20.100000000000001" customHeight="1" thickBot="1" x14ac:dyDescent="0.25">
      <c r="B52" s="4" t="s">
        <v>239</v>
      </c>
      <c r="C52" s="20">
        <v>12</v>
      </c>
      <c r="D52" s="20">
        <v>6</v>
      </c>
      <c r="E52" s="20">
        <v>5</v>
      </c>
      <c r="F52" s="20">
        <v>1</v>
      </c>
      <c r="G52" s="20">
        <v>7</v>
      </c>
      <c r="H52" s="20">
        <v>0</v>
      </c>
      <c r="I52" s="20">
        <v>7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5</v>
      </c>
      <c r="R52" s="20">
        <v>5</v>
      </c>
      <c r="S52" s="20">
        <v>0</v>
      </c>
      <c r="T52" s="20">
        <v>0</v>
      </c>
      <c r="U52" s="20">
        <v>5</v>
      </c>
      <c r="V52" s="20">
        <v>15</v>
      </c>
    </row>
    <row r="53" spans="2:23" ht="20.100000000000001" customHeight="1" thickBot="1" x14ac:dyDescent="0.25">
      <c r="B53" s="4" t="s">
        <v>240</v>
      </c>
      <c r="C53" s="20">
        <v>26</v>
      </c>
      <c r="D53" s="20">
        <v>9</v>
      </c>
      <c r="E53" s="20">
        <v>17</v>
      </c>
      <c r="F53" s="20">
        <v>0</v>
      </c>
      <c r="G53" s="20">
        <v>11</v>
      </c>
      <c r="H53" s="20">
        <v>0</v>
      </c>
      <c r="I53" s="20">
        <v>11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13</v>
      </c>
      <c r="R53" s="20">
        <v>12</v>
      </c>
      <c r="S53" s="20">
        <v>0</v>
      </c>
      <c r="T53" s="20">
        <v>0</v>
      </c>
      <c r="U53" s="20">
        <v>12</v>
      </c>
      <c r="V53" s="20">
        <v>26</v>
      </c>
    </row>
    <row r="54" spans="2:23" ht="20.100000000000001" customHeight="1" thickBot="1" x14ac:dyDescent="0.25">
      <c r="B54" s="4" t="s">
        <v>241</v>
      </c>
      <c r="C54" s="20">
        <v>128</v>
      </c>
      <c r="D54" s="20">
        <v>43</v>
      </c>
      <c r="E54" s="20">
        <v>57</v>
      </c>
      <c r="F54" s="20">
        <v>28</v>
      </c>
      <c r="G54" s="20">
        <v>42</v>
      </c>
      <c r="H54" s="20">
        <v>0</v>
      </c>
      <c r="I54" s="20">
        <v>42</v>
      </c>
      <c r="J54" s="20">
        <v>8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46</v>
      </c>
      <c r="R54" s="20">
        <v>69</v>
      </c>
      <c r="S54" s="20">
        <v>2</v>
      </c>
      <c r="T54" s="20">
        <v>3</v>
      </c>
      <c r="U54" s="20">
        <v>47</v>
      </c>
      <c r="V54" s="20">
        <v>128</v>
      </c>
    </row>
    <row r="55" spans="2:23" ht="20.100000000000001" customHeight="1" thickBot="1" x14ac:dyDescent="0.25">
      <c r="B55" s="4" t="s">
        <v>242</v>
      </c>
      <c r="C55" s="20">
        <v>64</v>
      </c>
      <c r="D55" s="20">
        <v>33</v>
      </c>
      <c r="E55" s="20">
        <v>14</v>
      </c>
      <c r="F55" s="20">
        <v>17</v>
      </c>
      <c r="G55" s="20">
        <v>42</v>
      </c>
      <c r="H55" s="20">
        <v>0</v>
      </c>
      <c r="I55" s="20">
        <v>41</v>
      </c>
      <c r="J55" s="20">
        <v>8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32</v>
      </c>
      <c r="R55" s="20">
        <v>32</v>
      </c>
      <c r="S55" s="20">
        <v>0</v>
      </c>
      <c r="T55" s="20">
        <v>2</v>
      </c>
      <c r="U55" s="20">
        <v>29</v>
      </c>
      <c r="V55" s="20">
        <v>89</v>
      </c>
    </row>
    <row r="56" spans="2:23" ht="20.100000000000001" customHeight="1" thickBot="1" x14ac:dyDescent="0.25">
      <c r="B56" s="4" t="s">
        <v>243</v>
      </c>
      <c r="C56" s="20">
        <v>19</v>
      </c>
      <c r="D56" s="20">
        <v>5</v>
      </c>
      <c r="E56" s="20">
        <v>8</v>
      </c>
      <c r="F56" s="20">
        <v>6</v>
      </c>
      <c r="G56" s="20">
        <v>4</v>
      </c>
      <c r="H56" s="20">
        <v>0</v>
      </c>
      <c r="I56" s="20">
        <v>3</v>
      </c>
      <c r="J56" s="20">
        <v>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8</v>
      </c>
      <c r="R56" s="20">
        <v>8</v>
      </c>
      <c r="S56" s="20">
        <v>0</v>
      </c>
      <c r="T56" s="20">
        <v>0</v>
      </c>
      <c r="U56" s="20">
        <v>6</v>
      </c>
      <c r="V56" s="20">
        <v>14</v>
      </c>
    </row>
    <row r="57" spans="2:23" ht="20.100000000000001" customHeight="1" thickBot="1" x14ac:dyDescent="0.25">
      <c r="B57" s="4" t="s">
        <v>244</v>
      </c>
      <c r="C57" s="20">
        <v>13</v>
      </c>
      <c r="D57" s="20">
        <v>6</v>
      </c>
      <c r="E57" s="20">
        <v>4</v>
      </c>
      <c r="F57" s="20">
        <v>3</v>
      </c>
      <c r="G57" s="20">
        <v>4</v>
      </c>
      <c r="H57" s="20">
        <v>0</v>
      </c>
      <c r="I57" s="20">
        <v>5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2</v>
      </c>
      <c r="R57" s="20">
        <v>3</v>
      </c>
      <c r="S57" s="20">
        <v>0</v>
      </c>
      <c r="T57" s="20">
        <v>0</v>
      </c>
      <c r="U57" s="20">
        <v>1</v>
      </c>
      <c r="V57" s="20">
        <v>3</v>
      </c>
    </row>
    <row r="58" spans="2:23" ht="20.100000000000001" customHeight="1" thickBot="1" x14ac:dyDescent="0.25">
      <c r="B58" s="4" t="s">
        <v>270</v>
      </c>
      <c r="C58" s="20">
        <v>10</v>
      </c>
      <c r="D58" s="20">
        <v>5</v>
      </c>
      <c r="E58" s="20">
        <v>2</v>
      </c>
      <c r="F58" s="20">
        <v>3</v>
      </c>
      <c r="G58" s="20">
        <v>4</v>
      </c>
      <c r="H58" s="20">
        <v>0</v>
      </c>
      <c r="I58" s="20">
        <v>5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3</v>
      </c>
      <c r="R58" s="20">
        <v>4</v>
      </c>
      <c r="S58" s="20">
        <v>0</v>
      </c>
      <c r="T58" s="20">
        <v>1</v>
      </c>
      <c r="U58" s="20">
        <v>10</v>
      </c>
      <c r="V58" s="20">
        <v>10</v>
      </c>
    </row>
    <row r="59" spans="2:23" ht="20.100000000000001" customHeight="1" thickBot="1" x14ac:dyDescent="0.25">
      <c r="B59" s="4" t="s">
        <v>246</v>
      </c>
      <c r="C59" s="20">
        <v>79</v>
      </c>
      <c r="D59" s="20">
        <v>69</v>
      </c>
      <c r="E59" s="20">
        <v>7</v>
      </c>
      <c r="F59" s="20">
        <v>3</v>
      </c>
      <c r="G59" s="20">
        <v>23</v>
      </c>
      <c r="H59" s="20">
        <v>0</v>
      </c>
      <c r="I59" s="20">
        <v>23</v>
      </c>
      <c r="J59" s="20">
        <v>2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19</v>
      </c>
      <c r="R59" s="20">
        <v>19</v>
      </c>
      <c r="S59" s="20">
        <v>1</v>
      </c>
      <c r="T59" s="20">
        <v>4</v>
      </c>
      <c r="U59" s="20">
        <v>33</v>
      </c>
      <c r="V59" s="20">
        <v>49</v>
      </c>
    </row>
    <row r="60" spans="2:23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4</v>
      </c>
      <c r="V60" s="20">
        <v>6</v>
      </c>
    </row>
    <row r="61" spans="2:23" ht="20.100000000000001" customHeight="1" thickBot="1" x14ac:dyDescent="0.25">
      <c r="B61" s="7" t="s">
        <v>22</v>
      </c>
      <c r="C61" s="9">
        <f>SUM(C11:C60)</f>
        <v>2096</v>
      </c>
      <c r="D61" s="9">
        <f t="shared" ref="D61:V61" si="0">SUM(D11:D60)</f>
        <v>843</v>
      </c>
      <c r="E61" s="9">
        <f t="shared" si="0"/>
        <v>798</v>
      </c>
      <c r="F61" s="9">
        <f t="shared" si="0"/>
        <v>455</v>
      </c>
      <c r="G61" s="9">
        <f t="shared" si="0"/>
        <v>710</v>
      </c>
      <c r="H61" s="9">
        <f t="shared" si="0"/>
        <v>2</v>
      </c>
      <c r="I61" s="9">
        <f t="shared" si="0"/>
        <v>706</v>
      </c>
      <c r="J61" s="9">
        <f t="shared" si="0"/>
        <v>114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788</v>
      </c>
      <c r="R61" s="9">
        <f t="shared" si="0"/>
        <v>878</v>
      </c>
      <c r="S61" s="9">
        <f t="shared" si="0"/>
        <v>9</v>
      </c>
      <c r="T61" s="9">
        <f t="shared" si="0"/>
        <v>47</v>
      </c>
      <c r="U61" s="9">
        <f t="shared" si="0"/>
        <v>732</v>
      </c>
      <c r="V61" s="9">
        <f t="shared" si="0"/>
        <v>1945</v>
      </c>
    </row>
    <row r="62" spans="2:23" ht="20.100000000000001" customHeight="1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89" t="s">
        <v>63</v>
      </c>
      <c r="D9" s="82"/>
      <c r="E9" s="82"/>
      <c r="F9" s="90"/>
      <c r="G9" s="89" t="s">
        <v>64</v>
      </c>
      <c r="H9" s="82"/>
      <c r="I9" s="82"/>
      <c r="J9" s="90"/>
      <c r="K9" s="89" t="s">
        <v>65</v>
      </c>
      <c r="L9" s="82"/>
      <c r="M9" s="82"/>
      <c r="N9" s="90"/>
      <c r="O9" s="89" t="s">
        <v>66</v>
      </c>
      <c r="P9" s="82"/>
      <c r="Q9" s="82"/>
      <c r="R9" s="90"/>
      <c r="S9" s="89" t="s">
        <v>67</v>
      </c>
      <c r="T9" s="82"/>
      <c r="U9" s="82"/>
      <c r="V9" s="90"/>
      <c r="W9" s="89" t="s">
        <v>68</v>
      </c>
      <c r="X9" s="82"/>
      <c r="Y9" s="82"/>
      <c r="Z9" s="90"/>
      <c r="AA9" s="89" t="s">
        <v>69</v>
      </c>
      <c r="AB9" s="82"/>
      <c r="AC9" s="82"/>
      <c r="AD9" s="90"/>
      <c r="AE9" s="89" t="s">
        <v>70</v>
      </c>
      <c r="AF9" s="82"/>
      <c r="AG9" s="82"/>
      <c r="AH9" s="90"/>
      <c r="AI9" s="89" t="s">
        <v>71</v>
      </c>
      <c r="AJ9" s="82"/>
      <c r="AK9" s="82"/>
      <c r="AL9" s="90"/>
      <c r="AM9" s="89" t="s">
        <v>72</v>
      </c>
      <c r="AN9" s="82"/>
      <c r="AO9" s="82"/>
      <c r="AP9" s="90"/>
      <c r="AQ9" s="89" t="s">
        <v>73</v>
      </c>
      <c r="AR9" s="82"/>
      <c r="AS9" s="82"/>
      <c r="AT9" s="90"/>
      <c r="AU9" s="89" t="s">
        <v>284</v>
      </c>
      <c r="AV9" s="82"/>
      <c r="AW9" s="82"/>
      <c r="AX9" s="90"/>
      <c r="AY9" s="89" t="s">
        <v>74</v>
      </c>
      <c r="AZ9" s="82"/>
      <c r="BA9" s="82"/>
      <c r="BB9" s="90"/>
      <c r="BC9" s="89" t="s">
        <v>267</v>
      </c>
      <c r="BD9" s="82"/>
      <c r="BE9" s="82"/>
      <c r="BF9" s="90"/>
      <c r="BG9" s="89" t="s">
        <v>75</v>
      </c>
      <c r="BH9" s="82"/>
      <c r="BI9" s="82"/>
      <c r="BJ9" s="90"/>
      <c r="BK9" s="89" t="s">
        <v>76</v>
      </c>
      <c r="BL9" s="82"/>
      <c r="BM9" s="82"/>
      <c r="BN9" s="90"/>
      <c r="BO9" s="89" t="s">
        <v>77</v>
      </c>
      <c r="BP9" s="82"/>
      <c r="BQ9" s="82"/>
      <c r="BR9" s="90"/>
      <c r="BS9" s="89" t="s">
        <v>78</v>
      </c>
      <c r="BT9" s="82"/>
      <c r="BU9" s="82"/>
      <c r="BV9" s="90"/>
      <c r="BW9" s="89" t="s">
        <v>79</v>
      </c>
      <c r="BX9" s="82"/>
      <c r="BY9" s="82"/>
      <c r="BZ9" s="90"/>
      <c r="CA9" s="89" t="s">
        <v>80</v>
      </c>
      <c r="CB9" s="82"/>
      <c r="CC9" s="82"/>
      <c r="CD9" s="90"/>
      <c r="CE9" s="89" t="s">
        <v>268</v>
      </c>
      <c r="CF9" s="82"/>
      <c r="CG9" s="82"/>
      <c r="CH9" s="82"/>
      <c r="CI9" s="89" t="s">
        <v>269</v>
      </c>
      <c r="CJ9" s="82"/>
      <c r="CK9" s="82"/>
      <c r="CL9" s="82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76" t="s">
        <v>31</v>
      </c>
      <c r="AV10" s="76" t="s">
        <v>81</v>
      </c>
      <c r="AW10" s="76" t="s">
        <v>33</v>
      </c>
      <c r="AX10" s="76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57" t="s">
        <v>31</v>
      </c>
      <c r="BD10" s="57" t="s">
        <v>81</v>
      </c>
      <c r="BE10" s="57" t="s">
        <v>33</v>
      </c>
      <c r="BF10" s="57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57" t="s">
        <v>31</v>
      </c>
      <c r="CF10" s="57" t="s">
        <v>81</v>
      </c>
      <c r="CG10" s="57" t="s">
        <v>33</v>
      </c>
      <c r="CH10" s="57" t="s">
        <v>34</v>
      </c>
      <c r="CI10" s="57" t="s">
        <v>31</v>
      </c>
      <c r="CJ10" s="57" t="s">
        <v>81</v>
      </c>
      <c r="CK10" s="57" t="s">
        <v>33</v>
      </c>
      <c r="CL10" s="57" t="s">
        <v>34</v>
      </c>
    </row>
    <row r="11" spans="2:90" ht="20.100000000000001" customHeight="1" thickBot="1" x14ac:dyDescent="0.25">
      <c r="B11" s="3" t="s">
        <v>198</v>
      </c>
      <c r="C11" s="19">
        <v>93</v>
      </c>
      <c r="D11" s="19">
        <v>0</v>
      </c>
      <c r="E11" s="19">
        <v>97</v>
      </c>
      <c r="F11" s="19">
        <v>472</v>
      </c>
      <c r="G11" s="19">
        <v>3</v>
      </c>
      <c r="H11" s="19">
        <v>0</v>
      </c>
      <c r="I11" s="19">
        <v>1</v>
      </c>
      <c r="J11" s="19">
        <v>6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8</v>
      </c>
      <c r="T11" s="19">
        <v>0</v>
      </c>
      <c r="U11" s="19">
        <v>8</v>
      </c>
      <c r="V11" s="19">
        <v>9</v>
      </c>
      <c r="W11" s="19">
        <v>16</v>
      </c>
      <c r="X11" s="19">
        <v>0</v>
      </c>
      <c r="Y11" s="19">
        <v>39</v>
      </c>
      <c r="Z11" s="19">
        <v>153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1</v>
      </c>
      <c r="AH11" s="19">
        <v>5</v>
      </c>
      <c r="AI11" s="19">
        <v>0</v>
      </c>
      <c r="AJ11" s="19">
        <v>0</v>
      </c>
      <c r="AK11" s="19">
        <v>0</v>
      </c>
      <c r="AL11" s="19">
        <v>0</v>
      </c>
      <c r="AM11" s="19">
        <v>1</v>
      </c>
      <c r="AN11" s="19">
        <v>0</v>
      </c>
      <c r="AO11" s="19">
        <v>1</v>
      </c>
      <c r="AP11" s="19">
        <v>0</v>
      </c>
      <c r="AQ11" s="19">
        <v>25</v>
      </c>
      <c r="AR11" s="19">
        <v>0</v>
      </c>
      <c r="AS11" s="19">
        <v>11</v>
      </c>
      <c r="AT11" s="19">
        <v>84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2</v>
      </c>
      <c r="BB11" s="19">
        <v>5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1</v>
      </c>
      <c r="BN11" s="19">
        <v>1</v>
      </c>
      <c r="BO11" s="19">
        <v>0</v>
      </c>
      <c r="BP11" s="19">
        <v>0</v>
      </c>
      <c r="BQ11" s="19">
        <v>0</v>
      </c>
      <c r="BR11" s="19">
        <v>0</v>
      </c>
      <c r="BS11" s="19">
        <v>2</v>
      </c>
      <c r="BT11" s="19">
        <v>0</v>
      </c>
      <c r="BU11" s="19">
        <v>6</v>
      </c>
      <c r="BV11" s="19">
        <v>11</v>
      </c>
      <c r="BW11" s="19">
        <v>10</v>
      </c>
      <c r="BX11" s="19">
        <v>0</v>
      </c>
      <c r="BY11" s="19">
        <v>4</v>
      </c>
      <c r="BZ11" s="19">
        <v>27</v>
      </c>
      <c r="CA11" s="19">
        <v>28</v>
      </c>
      <c r="CB11" s="19">
        <v>0</v>
      </c>
      <c r="CC11" s="19">
        <v>23</v>
      </c>
      <c r="CD11" s="19">
        <v>171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199</v>
      </c>
      <c r="C12" s="20">
        <v>155</v>
      </c>
      <c r="D12" s="20">
        <v>37</v>
      </c>
      <c r="E12" s="20">
        <v>239</v>
      </c>
      <c r="F12" s="20">
        <v>524</v>
      </c>
      <c r="G12" s="20">
        <v>4</v>
      </c>
      <c r="H12" s="20">
        <v>0</v>
      </c>
      <c r="I12" s="20">
        <v>4</v>
      </c>
      <c r="J12" s="20">
        <v>3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1</v>
      </c>
      <c r="R12" s="20">
        <v>0</v>
      </c>
      <c r="S12" s="20">
        <v>4</v>
      </c>
      <c r="T12" s="20">
        <v>20</v>
      </c>
      <c r="U12" s="20">
        <v>20</v>
      </c>
      <c r="V12" s="20">
        <v>9</v>
      </c>
      <c r="W12" s="20">
        <v>59</v>
      </c>
      <c r="X12" s="20">
        <v>0</v>
      </c>
      <c r="Y12" s="20">
        <v>83</v>
      </c>
      <c r="Z12" s="20">
        <v>203</v>
      </c>
      <c r="AA12" s="20">
        <v>1</v>
      </c>
      <c r="AB12" s="20">
        <v>0</v>
      </c>
      <c r="AC12" s="20">
        <v>0</v>
      </c>
      <c r="AD12" s="20">
        <v>2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3</v>
      </c>
      <c r="AO12" s="20">
        <v>3</v>
      </c>
      <c r="AP12" s="20">
        <v>1</v>
      </c>
      <c r="AQ12" s="20">
        <v>19</v>
      </c>
      <c r="AR12" s="20">
        <v>0</v>
      </c>
      <c r="AS12" s="20">
        <v>32</v>
      </c>
      <c r="AT12" s="20">
        <v>82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1</v>
      </c>
      <c r="BB12" s="20">
        <v>10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13</v>
      </c>
      <c r="BT12" s="20">
        <v>0</v>
      </c>
      <c r="BU12" s="20">
        <v>8</v>
      </c>
      <c r="BV12" s="20">
        <v>39</v>
      </c>
      <c r="BW12" s="20">
        <v>4</v>
      </c>
      <c r="BX12" s="20">
        <v>14</v>
      </c>
      <c r="BY12" s="20">
        <v>18</v>
      </c>
      <c r="BZ12" s="20">
        <v>2</v>
      </c>
      <c r="CA12" s="20">
        <v>51</v>
      </c>
      <c r="CB12" s="20">
        <v>0</v>
      </c>
      <c r="CC12" s="20">
        <v>69</v>
      </c>
      <c r="CD12" s="20">
        <v>172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200</v>
      </c>
      <c r="C13" s="20">
        <v>74</v>
      </c>
      <c r="D13" s="20">
        <v>0</v>
      </c>
      <c r="E13" s="20">
        <v>77</v>
      </c>
      <c r="F13" s="20">
        <v>167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1</v>
      </c>
      <c r="V13" s="20">
        <v>0</v>
      </c>
      <c r="W13" s="20">
        <v>27</v>
      </c>
      <c r="X13" s="20">
        <v>0</v>
      </c>
      <c r="Y13" s="20">
        <v>19</v>
      </c>
      <c r="Z13" s="20">
        <v>80</v>
      </c>
      <c r="AA13" s="20">
        <v>0</v>
      </c>
      <c r="AB13" s="20">
        <v>0</v>
      </c>
      <c r="AC13" s="20">
        <v>0</v>
      </c>
      <c r="AD13" s="20">
        <v>0</v>
      </c>
      <c r="AE13" s="20">
        <v>1</v>
      </c>
      <c r="AF13" s="20">
        <v>0</v>
      </c>
      <c r="AG13" s="20">
        <v>2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1</v>
      </c>
      <c r="AP13" s="20">
        <v>0</v>
      </c>
      <c r="AQ13" s="20">
        <v>13</v>
      </c>
      <c r="AR13" s="20">
        <v>0</v>
      </c>
      <c r="AS13" s="20">
        <v>15</v>
      </c>
      <c r="AT13" s="20">
        <v>25</v>
      </c>
      <c r="AU13" s="20">
        <v>0</v>
      </c>
      <c r="AV13" s="20">
        <v>0</v>
      </c>
      <c r="AW13" s="20">
        <v>0</v>
      </c>
      <c r="AX13" s="20">
        <v>0</v>
      </c>
      <c r="AY13" s="20">
        <v>2</v>
      </c>
      <c r="AZ13" s="20">
        <v>0</v>
      </c>
      <c r="BA13" s="20">
        <v>2</v>
      </c>
      <c r="BB13" s="20">
        <v>4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4</v>
      </c>
      <c r="BT13" s="20">
        <v>0</v>
      </c>
      <c r="BU13" s="20">
        <v>1</v>
      </c>
      <c r="BV13" s="20">
        <v>5</v>
      </c>
      <c r="BW13" s="20">
        <v>0</v>
      </c>
      <c r="BX13" s="20">
        <v>0</v>
      </c>
      <c r="BY13" s="20">
        <v>0</v>
      </c>
      <c r="BZ13" s="20">
        <v>0</v>
      </c>
      <c r="CA13" s="20">
        <v>26</v>
      </c>
      <c r="CB13" s="20">
        <v>0</v>
      </c>
      <c r="CC13" s="20">
        <v>36</v>
      </c>
      <c r="CD13" s="20">
        <v>51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201</v>
      </c>
      <c r="C14" s="20">
        <v>126</v>
      </c>
      <c r="D14" s="20">
        <v>3</v>
      </c>
      <c r="E14" s="20">
        <v>141</v>
      </c>
      <c r="F14" s="20">
        <v>260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2</v>
      </c>
      <c r="T14" s="20">
        <v>2</v>
      </c>
      <c r="U14" s="20">
        <v>5</v>
      </c>
      <c r="V14" s="20">
        <v>1</v>
      </c>
      <c r="W14" s="20">
        <v>55</v>
      </c>
      <c r="X14" s="20">
        <v>0</v>
      </c>
      <c r="Y14" s="20">
        <v>55</v>
      </c>
      <c r="Z14" s="20">
        <v>100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</v>
      </c>
      <c r="AH14" s="20">
        <v>6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1</v>
      </c>
      <c r="AO14" s="20">
        <v>2</v>
      </c>
      <c r="AP14" s="20">
        <v>4</v>
      </c>
      <c r="AQ14" s="20">
        <v>30</v>
      </c>
      <c r="AR14" s="20">
        <v>0</v>
      </c>
      <c r="AS14" s="20">
        <v>29</v>
      </c>
      <c r="AT14" s="20">
        <v>40</v>
      </c>
      <c r="AU14" s="20">
        <v>0</v>
      </c>
      <c r="AV14" s="20">
        <v>0</v>
      </c>
      <c r="AW14" s="20">
        <v>0</v>
      </c>
      <c r="AX14" s="20">
        <v>2</v>
      </c>
      <c r="AY14" s="20">
        <v>1</v>
      </c>
      <c r="AZ14" s="20">
        <v>0</v>
      </c>
      <c r="BA14" s="20">
        <v>2</v>
      </c>
      <c r="BB14" s="20">
        <v>3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7</v>
      </c>
      <c r="BT14" s="20">
        <v>0</v>
      </c>
      <c r="BU14" s="20">
        <v>7</v>
      </c>
      <c r="BV14" s="20">
        <v>27</v>
      </c>
      <c r="BW14" s="20">
        <v>1</v>
      </c>
      <c r="BX14" s="20">
        <v>0</v>
      </c>
      <c r="BY14" s="20">
        <v>1</v>
      </c>
      <c r="BZ14" s="20">
        <v>4</v>
      </c>
      <c r="CA14" s="20">
        <v>28</v>
      </c>
      <c r="CB14" s="20">
        <v>0</v>
      </c>
      <c r="CC14" s="20">
        <v>39</v>
      </c>
      <c r="CD14" s="20">
        <v>73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202</v>
      </c>
      <c r="C15" s="20">
        <v>44</v>
      </c>
      <c r="D15" s="20">
        <v>0</v>
      </c>
      <c r="E15" s="20">
        <v>69</v>
      </c>
      <c r="F15" s="20">
        <v>266</v>
      </c>
      <c r="G15" s="20">
        <v>1</v>
      </c>
      <c r="H15" s="20">
        <v>0</v>
      </c>
      <c r="I15" s="20">
        <v>0</v>
      </c>
      <c r="J15" s="20">
        <v>4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4</v>
      </c>
      <c r="W15" s="20">
        <v>19</v>
      </c>
      <c r="X15" s="20">
        <v>0</v>
      </c>
      <c r="Y15" s="20">
        <v>23</v>
      </c>
      <c r="Z15" s="20">
        <v>84</v>
      </c>
      <c r="AA15" s="20">
        <v>0</v>
      </c>
      <c r="AB15" s="20">
        <v>0</v>
      </c>
      <c r="AC15" s="20">
        <v>0</v>
      </c>
      <c r="AD15" s="20">
        <v>1</v>
      </c>
      <c r="AE15" s="20">
        <v>1</v>
      </c>
      <c r="AF15" s="20">
        <v>0</v>
      </c>
      <c r="AG15" s="20">
        <v>3</v>
      </c>
      <c r="AH15" s="20">
        <v>1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1</v>
      </c>
      <c r="AP15" s="20">
        <v>0</v>
      </c>
      <c r="AQ15" s="20">
        <v>13</v>
      </c>
      <c r="AR15" s="20">
        <v>0</v>
      </c>
      <c r="AS15" s="20">
        <v>11</v>
      </c>
      <c r="AT15" s="20">
        <v>26</v>
      </c>
      <c r="AU15" s="20">
        <v>0</v>
      </c>
      <c r="AV15" s="20">
        <v>0</v>
      </c>
      <c r="AW15" s="20">
        <v>0</v>
      </c>
      <c r="AX15" s="20">
        <v>1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1</v>
      </c>
      <c r="BV15" s="20">
        <v>7</v>
      </c>
      <c r="BW15" s="20">
        <v>3</v>
      </c>
      <c r="BX15" s="20">
        <v>0</v>
      </c>
      <c r="BY15" s="20">
        <v>0</v>
      </c>
      <c r="BZ15" s="20">
        <v>3</v>
      </c>
      <c r="CA15" s="20">
        <v>7</v>
      </c>
      <c r="CB15" s="20">
        <v>0</v>
      </c>
      <c r="CC15" s="20">
        <v>30</v>
      </c>
      <c r="CD15" s="20">
        <v>135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203</v>
      </c>
      <c r="C16" s="20">
        <v>62</v>
      </c>
      <c r="D16" s="20">
        <v>3</v>
      </c>
      <c r="E16" s="20">
        <v>74</v>
      </c>
      <c r="F16" s="20">
        <v>153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2</v>
      </c>
      <c r="U16" s="20">
        <v>4</v>
      </c>
      <c r="V16" s="20">
        <v>1</v>
      </c>
      <c r="W16" s="20">
        <v>9</v>
      </c>
      <c r="X16" s="20">
        <v>0</v>
      </c>
      <c r="Y16" s="20">
        <v>23</v>
      </c>
      <c r="Z16" s="20">
        <v>47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0</v>
      </c>
      <c r="AG16" s="20">
        <v>1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3</v>
      </c>
      <c r="AQ16" s="20">
        <v>21</v>
      </c>
      <c r="AR16" s="20">
        <v>0</v>
      </c>
      <c r="AS16" s="20">
        <v>20</v>
      </c>
      <c r="AT16" s="20">
        <v>26</v>
      </c>
      <c r="AU16" s="20">
        <v>1</v>
      </c>
      <c r="AV16" s="20">
        <v>0</v>
      </c>
      <c r="AW16" s="20">
        <v>0</v>
      </c>
      <c r="AX16" s="20">
        <v>1</v>
      </c>
      <c r="AY16" s="20">
        <v>2</v>
      </c>
      <c r="AZ16" s="20">
        <v>0</v>
      </c>
      <c r="BA16" s="20">
        <v>2</v>
      </c>
      <c r="BB16" s="20">
        <v>1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7</v>
      </c>
      <c r="BT16" s="20">
        <v>0</v>
      </c>
      <c r="BU16" s="20">
        <v>5</v>
      </c>
      <c r="BV16" s="20">
        <v>22</v>
      </c>
      <c r="BW16" s="20">
        <v>1</v>
      </c>
      <c r="BX16" s="20">
        <v>1</v>
      </c>
      <c r="BY16" s="20">
        <v>1</v>
      </c>
      <c r="BZ16" s="20">
        <v>2</v>
      </c>
      <c r="CA16" s="20">
        <v>19</v>
      </c>
      <c r="CB16" s="20">
        <v>0</v>
      </c>
      <c r="CC16" s="20">
        <v>18</v>
      </c>
      <c r="CD16" s="20">
        <v>49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204</v>
      </c>
      <c r="C17" s="20">
        <v>189</v>
      </c>
      <c r="D17" s="20">
        <v>4</v>
      </c>
      <c r="E17" s="20">
        <v>220</v>
      </c>
      <c r="F17" s="20">
        <v>568</v>
      </c>
      <c r="G17" s="20">
        <v>1</v>
      </c>
      <c r="H17" s="20">
        <v>0</v>
      </c>
      <c r="I17" s="20">
        <v>1</v>
      </c>
      <c r="J17" s="20">
        <v>5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</v>
      </c>
      <c r="T17" s="20">
        <v>2</v>
      </c>
      <c r="U17" s="20">
        <v>7</v>
      </c>
      <c r="V17" s="20">
        <v>4</v>
      </c>
      <c r="W17" s="20">
        <v>45</v>
      </c>
      <c r="X17" s="20">
        <v>0</v>
      </c>
      <c r="Y17" s="20">
        <v>74</v>
      </c>
      <c r="Z17" s="20">
        <v>175</v>
      </c>
      <c r="AA17" s="20">
        <v>1</v>
      </c>
      <c r="AB17" s="20">
        <v>0</v>
      </c>
      <c r="AC17" s="20">
        <v>0</v>
      </c>
      <c r="AD17" s="20">
        <v>1</v>
      </c>
      <c r="AE17" s="20">
        <v>3</v>
      </c>
      <c r="AF17" s="20">
        <v>0</v>
      </c>
      <c r="AG17" s="20">
        <v>1</v>
      </c>
      <c r="AH17" s="20">
        <v>5</v>
      </c>
      <c r="AI17" s="20">
        <v>0</v>
      </c>
      <c r="AJ17" s="20">
        <v>0</v>
      </c>
      <c r="AK17" s="20">
        <v>0</v>
      </c>
      <c r="AL17" s="20">
        <v>0</v>
      </c>
      <c r="AM17" s="20">
        <v>4</v>
      </c>
      <c r="AN17" s="20">
        <v>2</v>
      </c>
      <c r="AO17" s="20">
        <v>4</v>
      </c>
      <c r="AP17" s="20">
        <v>9</v>
      </c>
      <c r="AQ17" s="20">
        <v>44</v>
      </c>
      <c r="AR17" s="20">
        <v>0</v>
      </c>
      <c r="AS17" s="20">
        <v>39</v>
      </c>
      <c r="AT17" s="20">
        <v>114</v>
      </c>
      <c r="AU17" s="20">
        <v>0</v>
      </c>
      <c r="AV17" s="20">
        <v>0</v>
      </c>
      <c r="AW17" s="20">
        <v>0</v>
      </c>
      <c r="AX17" s="20">
        <v>0</v>
      </c>
      <c r="AY17" s="20">
        <v>14</v>
      </c>
      <c r="AZ17" s="20">
        <v>0</v>
      </c>
      <c r="BA17" s="20">
        <v>10</v>
      </c>
      <c r="BB17" s="20">
        <v>13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9</v>
      </c>
      <c r="BT17" s="20">
        <v>0</v>
      </c>
      <c r="BU17" s="20">
        <v>8</v>
      </c>
      <c r="BV17" s="20">
        <v>26</v>
      </c>
      <c r="BW17" s="20">
        <v>2</v>
      </c>
      <c r="BX17" s="20">
        <v>0</v>
      </c>
      <c r="BY17" s="20">
        <v>3</v>
      </c>
      <c r="BZ17" s="20">
        <v>21</v>
      </c>
      <c r="CA17" s="20">
        <v>63</v>
      </c>
      <c r="CB17" s="20">
        <v>0</v>
      </c>
      <c r="CC17" s="20">
        <v>73</v>
      </c>
      <c r="CD17" s="20">
        <v>195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205</v>
      </c>
      <c r="C18" s="20">
        <v>168</v>
      </c>
      <c r="D18" s="20">
        <v>1</v>
      </c>
      <c r="E18" s="20">
        <v>203</v>
      </c>
      <c r="F18" s="20">
        <v>532</v>
      </c>
      <c r="G18" s="20">
        <v>1</v>
      </c>
      <c r="H18" s="20">
        <v>0</v>
      </c>
      <c r="I18" s="20">
        <v>1</v>
      </c>
      <c r="J18" s="20">
        <v>2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3</v>
      </c>
      <c r="T18" s="20">
        <v>1</v>
      </c>
      <c r="U18" s="20">
        <v>3</v>
      </c>
      <c r="V18" s="20">
        <v>2</v>
      </c>
      <c r="W18" s="20">
        <v>63</v>
      </c>
      <c r="X18" s="20">
        <v>0</v>
      </c>
      <c r="Y18" s="20">
        <v>63</v>
      </c>
      <c r="Z18" s="20">
        <v>194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2</v>
      </c>
      <c r="AH18" s="20">
        <v>5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1</v>
      </c>
      <c r="AP18" s="20">
        <v>3</v>
      </c>
      <c r="AQ18" s="20">
        <v>29</v>
      </c>
      <c r="AR18" s="20">
        <v>0</v>
      </c>
      <c r="AS18" s="20">
        <v>41</v>
      </c>
      <c r="AT18" s="20">
        <v>52</v>
      </c>
      <c r="AU18" s="20">
        <v>3</v>
      </c>
      <c r="AV18" s="20">
        <v>0</v>
      </c>
      <c r="AW18" s="20">
        <v>1</v>
      </c>
      <c r="AX18" s="20">
        <v>3</v>
      </c>
      <c r="AY18" s="20">
        <v>1</v>
      </c>
      <c r="AZ18" s="20">
        <v>0</v>
      </c>
      <c r="BA18" s="20">
        <v>1</v>
      </c>
      <c r="BB18" s="20">
        <v>3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1</v>
      </c>
      <c r="BL18" s="20">
        <v>0</v>
      </c>
      <c r="BM18" s="20">
        <v>0</v>
      </c>
      <c r="BN18" s="20">
        <v>3</v>
      </c>
      <c r="BO18" s="20">
        <v>0</v>
      </c>
      <c r="BP18" s="20">
        <v>0</v>
      </c>
      <c r="BQ18" s="20">
        <v>0</v>
      </c>
      <c r="BR18" s="20">
        <v>0</v>
      </c>
      <c r="BS18" s="20">
        <v>6</v>
      </c>
      <c r="BT18" s="20">
        <v>0</v>
      </c>
      <c r="BU18" s="20">
        <v>4</v>
      </c>
      <c r="BV18" s="20">
        <v>39</v>
      </c>
      <c r="BW18" s="20">
        <v>0</v>
      </c>
      <c r="BX18" s="20">
        <v>0</v>
      </c>
      <c r="BY18" s="20">
        <v>2</v>
      </c>
      <c r="BZ18" s="20">
        <v>3</v>
      </c>
      <c r="CA18" s="20">
        <v>60</v>
      </c>
      <c r="CB18" s="20">
        <v>0</v>
      </c>
      <c r="CC18" s="20">
        <v>84</v>
      </c>
      <c r="CD18" s="20">
        <v>222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206</v>
      </c>
      <c r="C19" s="20">
        <v>14</v>
      </c>
      <c r="D19" s="20">
        <v>0</v>
      </c>
      <c r="E19" s="20">
        <v>12</v>
      </c>
      <c r="F19" s="20">
        <v>52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1</v>
      </c>
      <c r="T19" s="20">
        <v>0</v>
      </c>
      <c r="U19" s="20">
        <v>1</v>
      </c>
      <c r="V19" s="20">
        <v>0</v>
      </c>
      <c r="W19" s="20">
        <v>5</v>
      </c>
      <c r="X19" s="20">
        <v>0</v>
      </c>
      <c r="Y19" s="20">
        <v>5</v>
      </c>
      <c r="Z19" s="20">
        <v>19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1</v>
      </c>
      <c r="AP19" s="20">
        <v>0</v>
      </c>
      <c r="AQ19" s="20">
        <v>4</v>
      </c>
      <c r="AR19" s="20">
        <v>0</v>
      </c>
      <c r="AS19" s="20">
        <v>1</v>
      </c>
      <c r="AT19" s="20">
        <v>17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1</v>
      </c>
      <c r="CA19" s="20">
        <v>4</v>
      </c>
      <c r="CB19" s="20">
        <v>0</v>
      </c>
      <c r="CC19" s="20">
        <v>4</v>
      </c>
      <c r="CD19" s="20">
        <v>15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</row>
    <row r="20" spans="2:90" ht="20.100000000000001" customHeight="1" thickBot="1" x14ac:dyDescent="0.25">
      <c r="B20" s="4" t="s">
        <v>207</v>
      </c>
      <c r="C20" s="20">
        <v>9</v>
      </c>
      <c r="D20" s="20">
        <v>0</v>
      </c>
      <c r="E20" s="20">
        <v>9</v>
      </c>
      <c r="F20" s="20">
        <v>5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1</v>
      </c>
      <c r="X20" s="20">
        <v>0</v>
      </c>
      <c r="Y20" s="20">
        <v>1</v>
      </c>
      <c r="Z20" s="20">
        <v>2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2</v>
      </c>
      <c r="AR20" s="20">
        <v>0</v>
      </c>
      <c r="AS20" s="20">
        <v>2</v>
      </c>
      <c r="AT20" s="20">
        <v>1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6</v>
      </c>
      <c r="CB20" s="20">
        <v>0</v>
      </c>
      <c r="CC20" s="20">
        <v>6</v>
      </c>
      <c r="CD20" s="20">
        <v>2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208</v>
      </c>
      <c r="C21" s="20">
        <v>81</v>
      </c>
      <c r="D21" s="20">
        <v>6</v>
      </c>
      <c r="E21" s="20">
        <v>105</v>
      </c>
      <c r="F21" s="20">
        <v>62</v>
      </c>
      <c r="G21" s="20">
        <v>3</v>
      </c>
      <c r="H21" s="20">
        <v>0</v>
      </c>
      <c r="I21" s="20">
        <v>1</v>
      </c>
      <c r="J21" s="20">
        <v>3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6</v>
      </c>
      <c r="T21" s="20">
        <v>2</v>
      </c>
      <c r="U21" s="20">
        <v>8</v>
      </c>
      <c r="V21" s="20">
        <v>1</v>
      </c>
      <c r="W21" s="20">
        <v>23</v>
      </c>
      <c r="X21" s="20">
        <v>1</v>
      </c>
      <c r="Y21" s="20">
        <v>21</v>
      </c>
      <c r="Z21" s="20">
        <v>26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3</v>
      </c>
      <c r="AN21" s="20">
        <v>1</v>
      </c>
      <c r="AO21" s="20">
        <v>3</v>
      </c>
      <c r="AP21" s="20">
        <v>2</v>
      </c>
      <c r="AQ21" s="20">
        <v>21</v>
      </c>
      <c r="AR21" s="20">
        <v>0</v>
      </c>
      <c r="AS21" s="20">
        <v>30</v>
      </c>
      <c r="AT21" s="20">
        <v>13</v>
      </c>
      <c r="AU21" s="20">
        <v>0</v>
      </c>
      <c r="AV21" s="20">
        <v>0</v>
      </c>
      <c r="AW21" s="20">
        <v>0</v>
      </c>
      <c r="AX21" s="20">
        <v>0</v>
      </c>
      <c r="AY21" s="20">
        <v>8</v>
      </c>
      <c r="AZ21" s="20">
        <v>0</v>
      </c>
      <c r="BA21" s="20">
        <v>10</v>
      </c>
      <c r="BB21" s="20">
        <v>8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2</v>
      </c>
      <c r="BT21" s="20">
        <v>0</v>
      </c>
      <c r="BU21" s="20">
        <v>5</v>
      </c>
      <c r="BV21" s="20">
        <v>2</v>
      </c>
      <c r="BW21" s="20">
        <v>4</v>
      </c>
      <c r="BX21" s="20">
        <v>2</v>
      </c>
      <c r="BY21" s="20">
        <v>7</v>
      </c>
      <c r="BZ21" s="20">
        <v>1</v>
      </c>
      <c r="CA21" s="20">
        <v>11</v>
      </c>
      <c r="CB21" s="20">
        <v>0</v>
      </c>
      <c r="CC21" s="20">
        <v>20</v>
      </c>
      <c r="CD21" s="20">
        <v>6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209</v>
      </c>
      <c r="C22" s="20">
        <v>78</v>
      </c>
      <c r="D22" s="20">
        <v>4</v>
      </c>
      <c r="E22" s="20">
        <v>84</v>
      </c>
      <c r="F22" s="20">
        <v>141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7</v>
      </c>
      <c r="T22" s="20">
        <v>1</v>
      </c>
      <c r="U22" s="20">
        <v>9</v>
      </c>
      <c r="V22" s="20">
        <v>4</v>
      </c>
      <c r="W22" s="20">
        <v>30</v>
      </c>
      <c r="X22" s="20">
        <v>0</v>
      </c>
      <c r="Y22" s="20">
        <v>29</v>
      </c>
      <c r="Z22" s="20">
        <v>54</v>
      </c>
      <c r="AA22" s="20">
        <v>1</v>
      </c>
      <c r="AB22" s="20">
        <v>0</v>
      </c>
      <c r="AC22" s="20">
        <v>1</v>
      </c>
      <c r="AD22" s="20">
        <v>0</v>
      </c>
      <c r="AE22" s="20">
        <v>0</v>
      </c>
      <c r="AF22" s="20">
        <v>0</v>
      </c>
      <c r="AG22" s="20">
        <v>1</v>
      </c>
      <c r="AH22" s="20">
        <v>1</v>
      </c>
      <c r="AI22" s="20">
        <v>0</v>
      </c>
      <c r="AJ22" s="20">
        <v>0</v>
      </c>
      <c r="AK22" s="20">
        <v>0</v>
      </c>
      <c r="AL22" s="20">
        <v>0</v>
      </c>
      <c r="AM22" s="20">
        <v>2</v>
      </c>
      <c r="AN22" s="20">
        <v>2</v>
      </c>
      <c r="AO22" s="20">
        <v>3</v>
      </c>
      <c r="AP22" s="20">
        <v>1</v>
      </c>
      <c r="AQ22" s="20">
        <v>12</v>
      </c>
      <c r="AR22" s="20">
        <v>0</v>
      </c>
      <c r="AS22" s="20">
        <v>11</v>
      </c>
      <c r="AT22" s="20">
        <v>29</v>
      </c>
      <c r="AU22" s="20">
        <v>0</v>
      </c>
      <c r="AV22" s="20">
        <v>0</v>
      </c>
      <c r="AW22" s="20">
        <v>0</v>
      </c>
      <c r="AX22" s="20">
        <v>0</v>
      </c>
      <c r="AY22" s="20">
        <v>3</v>
      </c>
      <c r="AZ22" s="20">
        <v>0</v>
      </c>
      <c r="BA22" s="20">
        <v>2</v>
      </c>
      <c r="BB22" s="20">
        <v>4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2</v>
      </c>
      <c r="BT22" s="20">
        <v>0</v>
      </c>
      <c r="BU22" s="20">
        <v>2</v>
      </c>
      <c r="BV22" s="20">
        <v>5</v>
      </c>
      <c r="BW22" s="20">
        <v>2</v>
      </c>
      <c r="BX22" s="20">
        <v>1</v>
      </c>
      <c r="BY22" s="20">
        <v>7</v>
      </c>
      <c r="BZ22" s="20">
        <v>0</v>
      </c>
      <c r="CA22" s="20">
        <v>19</v>
      </c>
      <c r="CB22" s="20">
        <v>0</v>
      </c>
      <c r="CC22" s="20">
        <v>18</v>
      </c>
      <c r="CD22" s="20">
        <v>43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210</v>
      </c>
      <c r="C23" s="20">
        <v>96</v>
      </c>
      <c r="D23" s="20">
        <v>12</v>
      </c>
      <c r="E23" s="20">
        <v>130</v>
      </c>
      <c r="F23" s="20">
        <v>365</v>
      </c>
      <c r="G23" s="20">
        <v>1</v>
      </c>
      <c r="H23" s="20">
        <v>0</v>
      </c>
      <c r="I23" s="20">
        <v>0</v>
      </c>
      <c r="J23" s="20">
        <v>3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2</v>
      </c>
      <c r="T23" s="20">
        <v>6</v>
      </c>
      <c r="U23" s="20">
        <v>6</v>
      </c>
      <c r="V23" s="20">
        <v>11</v>
      </c>
      <c r="W23" s="20">
        <v>40</v>
      </c>
      <c r="X23" s="20">
        <v>0</v>
      </c>
      <c r="Y23" s="20">
        <v>42</v>
      </c>
      <c r="Z23" s="20">
        <v>144</v>
      </c>
      <c r="AA23" s="20">
        <v>0</v>
      </c>
      <c r="AB23" s="20">
        <v>0</v>
      </c>
      <c r="AC23" s="20">
        <v>0</v>
      </c>
      <c r="AD23" s="20">
        <v>1</v>
      </c>
      <c r="AE23" s="20">
        <v>1</v>
      </c>
      <c r="AF23" s="20">
        <v>0</v>
      </c>
      <c r="AG23" s="20">
        <v>1</v>
      </c>
      <c r="AH23" s="20">
        <v>3</v>
      </c>
      <c r="AI23" s="20">
        <v>0</v>
      </c>
      <c r="AJ23" s="20">
        <v>0</v>
      </c>
      <c r="AK23" s="20">
        <v>0</v>
      </c>
      <c r="AL23" s="20">
        <v>0</v>
      </c>
      <c r="AM23" s="20">
        <v>16</v>
      </c>
      <c r="AN23" s="20">
        <v>1</v>
      </c>
      <c r="AO23" s="20">
        <v>15</v>
      </c>
      <c r="AP23" s="20">
        <v>4</v>
      </c>
      <c r="AQ23" s="20">
        <v>15</v>
      </c>
      <c r="AR23" s="20">
        <v>0</v>
      </c>
      <c r="AS23" s="20">
        <v>18</v>
      </c>
      <c r="AT23" s="20">
        <v>74</v>
      </c>
      <c r="AU23" s="20">
        <v>0</v>
      </c>
      <c r="AV23" s="20">
        <v>0</v>
      </c>
      <c r="AW23" s="20">
        <v>0</v>
      </c>
      <c r="AX23" s="20">
        <v>1</v>
      </c>
      <c r="AY23" s="20">
        <v>2</v>
      </c>
      <c r="AZ23" s="20">
        <v>0</v>
      </c>
      <c r="BA23" s="20">
        <v>3</v>
      </c>
      <c r="BB23" s="20">
        <v>4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1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5</v>
      </c>
      <c r="BY23" s="20">
        <v>4</v>
      </c>
      <c r="BZ23" s="20">
        <v>2</v>
      </c>
      <c r="CA23" s="20">
        <v>19</v>
      </c>
      <c r="CB23" s="20">
        <v>0</v>
      </c>
      <c r="CC23" s="20">
        <v>40</v>
      </c>
      <c r="CD23" s="20">
        <v>118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211</v>
      </c>
      <c r="C24" s="20">
        <v>146</v>
      </c>
      <c r="D24" s="20">
        <v>5</v>
      </c>
      <c r="E24" s="20">
        <v>177</v>
      </c>
      <c r="F24" s="20">
        <v>462</v>
      </c>
      <c r="G24" s="20">
        <v>1</v>
      </c>
      <c r="H24" s="20">
        <v>0</v>
      </c>
      <c r="I24" s="20">
        <v>1</v>
      </c>
      <c r="J24" s="20">
        <v>5</v>
      </c>
      <c r="K24" s="20">
        <v>3</v>
      </c>
      <c r="L24" s="20">
        <v>0</v>
      </c>
      <c r="M24" s="20">
        <v>3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2</v>
      </c>
      <c r="T24" s="20">
        <v>3</v>
      </c>
      <c r="U24" s="20">
        <v>6</v>
      </c>
      <c r="V24" s="20">
        <v>12</v>
      </c>
      <c r="W24" s="20">
        <v>46</v>
      </c>
      <c r="X24" s="20">
        <v>0</v>
      </c>
      <c r="Y24" s="20">
        <v>58</v>
      </c>
      <c r="Z24" s="20">
        <v>128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9</v>
      </c>
      <c r="AI24" s="20">
        <v>0</v>
      </c>
      <c r="AJ24" s="20">
        <v>0</v>
      </c>
      <c r="AK24" s="20">
        <v>0</v>
      </c>
      <c r="AL24" s="20">
        <v>0</v>
      </c>
      <c r="AM24" s="20">
        <v>1</v>
      </c>
      <c r="AN24" s="20">
        <v>0</v>
      </c>
      <c r="AO24" s="20">
        <v>1</v>
      </c>
      <c r="AP24" s="20">
        <v>3</v>
      </c>
      <c r="AQ24" s="20">
        <v>28</v>
      </c>
      <c r="AR24" s="20">
        <v>0</v>
      </c>
      <c r="AS24" s="20">
        <v>31</v>
      </c>
      <c r="AT24" s="20">
        <v>99</v>
      </c>
      <c r="AU24" s="20">
        <v>4</v>
      </c>
      <c r="AV24" s="20">
        <v>0</v>
      </c>
      <c r="AW24" s="20">
        <v>0</v>
      </c>
      <c r="AX24" s="20">
        <v>5</v>
      </c>
      <c r="AY24" s="20">
        <v>1</v>
      </c>
      <c r="AZ24" s="20">
        <v>0</v>
      </c>
      <c r="BA24" s="20">
        <v>10</v>
      </c>
      <c r="BB24" s="20">
        <v>2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12</v>
      </c>
      <c r="BT24" s="20">
        <v>0</v>
      </c>
      <c r="BU24" s="20">
        <v>3</v>
      </c>
      <c r="BV24" s="20">
        <v>19</v>
      </c>
      <c r="BW24" s="20">
        <v>5</v>
      </c>
      <c r="BX24" s="20">
        <v>2</v>
      </c>
      <c r="BY24" s="20">
        <v>7</v>
      </c>
      <c r="BZ24" s="20">
        <v>16</v>
      </c>
      <c r="CA24" s="20">
        <v>43</v>
      </c>
      <c r="CB24" s="20">
        <v>0</v>
      </c>
      <c r="CC24" s="20">
        <v>57</v>
      </c>
      <c r="CD24" s="20">
        <v>164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212</v>
      </c>
      <c r="C25" s="20">
        <v>133</v>
      </c>
      <c r="D25" s="20">
        <v>6</v>
      </c>
      <c r="E25" s="20">
        <v>181</v>
      </c>
      <c r="F25" s="20">
        <v>286</v>
      </c>
      <c r="G25" s="20">
        <v>3</v>
      </c>
      <c r="H25" s="20">
        <v>0</v>
      </c>
      <c r="I25" s="20">
        <v>3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6</v>
      </c>
      <c r="T25" s="20">
        <v>2</v>
      </c>
      <c r="U25" s="20">
        <v>8</v>
      </c>
      <c r="V25" s="20">
        <v>4</v>
      </c>
      <c r="W25" s="20">
        <v>34</v>
      </c>
      <c r="X25" s="20">
        <v>0</v>
      </c>
      <c r="Y25" s="20">
        <v>56</v>
      </c>
      <c r="Z25" s="20">
        <v>101</v>
      </c>
      <c r="AA25" s="20">
        <v>0</v>
      </c>
      <c r="AB25" s="20">
        <v>0</v>
      </c>
      <c r="AC25" s="20">
        <v>0</v>
      </c>
      <c r="AD25" s="20">
        <v>0</v>
      </c>
      <c r="AE25" s="20">
        <v>3</v>
      </c>
      <c r="AF25" s="20">
        <v>0</v>
      </c>
      <c r="AG25" s="20">
        <v>0</v>
      </c>
      <c r="AH25" s="20">
        <v>4</v>
      </c>
      <c r="AI25" s="20">
        <v>0</v>
      </c>
      <c r="AJ25" s="20">
        <v>0</v>
      </c>
      <c r="AK25" s="20">
        <v>0</v>
      </c>
      <c r="AL25" s="20">
        <v>0</v>
      </c>
      <c r="AM25" s="20">
        <v>1</v>
      </c>
      <c r="AN25" s="20">
        <v>0</v>
      </c>
      <c r="AO25" s="20">
        <v>1</v>
      </c>
      <c r="AP25" s="20">
        <v>3</v>
      </c>
      <c r="AQ25" s="20">
        <v>25</v>
      </c>
      <c r="AR25" s="20">
        <v>0</v>
      </c>
      <c r="AS25" s="20">
        <v>28</v>
      </c>
      <c r="AT25" s="20">
        <v>15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8</v>
      </c>
      <c r="BT25" s="20">
        <v>0</v>
      </c>
      <c r="BU25" s="20">
        <v>10</v>
      </c>
      <c r="BV25" s="20">
        <v>16</v>
      </c>
      <c r="BW25" s="20">
        <v>5</v>
      </c>
      <c r="BX25" s="20">
        <v>2</v>
      </c>
      <c r="BY25" s="20">
        <v>7</v>
      </c>
      <c r="BZ25" s="20">
        <v>22</v>
      </c>
      <c r="CA25" s="20">
        <v>48</v>
      </c>
      <c r="CB25" s="20">
        <v>2</v>
      </c>
      <c r="CC25" s="20">
        <v>68</v>
      </c>
      <c r="CD25" s="20">
        <v>120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213</v>
      </c>
      <c r="C26" s="31">
        <v>56</v>
      </c>
      <c r="D26" s="31">
        <v>3</v>
      </c>
      <c r="E26" s="31">
        <v>55</v>
      </c>
      <c r="F26" s="31">
        <v>96</v>
      </c>
      <c r="G26" s="31">
        <v>0</v>
      </c>
      <c r="H26" s="31">
        <v>0</v>
      </c>
      <c r="I26" s="31">
        <v>0</v>
      </c>
      <c r="J26" s="31">
        <v>0</v>
      </c>
      <c r="K26" s="31">
        <v>1</v>
      </c>
      <c r="L26" s="31">
        <v>0</v>
      </c>
      <c r="M26" s="31">
        <v>2</v>
      </c>
      <c r="N26" s="31">
        <v>2</v>
      </c>
      <c r="O26" s="31">
        <v>0</v>
      </c>
      <c r="P26" s="31">
        <v>0</v>
      </c>
      <c r="Q26" s="31">
        <v>0</v>
      </c>
      <c r="R26" s="31">
        <v>0</v>
      </c>
      <c r="S26" s="31">
        <v>5</v>
      </c>
      <c r="T26" s="31">
        <v>3</v>
      </c>
      <c r="U26" s="31">
        <v>5</v>
      </c>
      <c r="V26" s="31">
        <v>5</v>
      </c>
      <c r="W26" s="31">
        <v>15</v>
      </c>
      <c r="X26" s="31">
        <v>0</v>
      </c>
      <c r="Y26" s="31">
        <v>18</v>
      </c>
      <c r="Z26" s="31">
        <v>29</v>
      </c>
      <c r="AA26" s="31">
        <v>0</v>
      </c>
      <c r="AB26" s="31">
        <v>0</v>
      </c>
      <c r="AC26" s="31">
        <v>0</v>
      </c>
      <c r="AD26" s="31">
        <v>0</v>
      </c>
      <c r="AE26" s="31">
        <v>1</v>
      </c>
      <c r="AF26" s="31">
        <v>0</v>
      </c>
      <c r="AG26" s="31">
        <v>0</v>
      </c>
      <c r="AH26" s="31">
        <v>2</v>
      </c>
      <c r="AI26" s="31">
        <v>0</v>
      </c>
      <c r="AJ26" s="31">
        <v>0</v>
      </c>
      <c r="AK26" s="31">
        <v>0</v>
      </c>
      <c r="AL26" s="31">
        <v>0</v>
      </c>
      <c r="AM26" s="31">
        <v>2</v>
      </c>
      <c r="AN26" s="31">
        <v>0</v>
      </c>
      <c r="AO26" s="31">
        <v>2</v>
      </c>
      <c r="AP26" s="31">
        <v>2</v>
      </c>
      <c r="AQ26" s="31">
        <v>7</v>
      </c>
      <c r="AR26" s="31">
        <v>0</v>
      </c>
      <c r="AS26" s="31">
        <v>5</v>
      </c>
      <c r="AT26" s="31">
        <v>10</v>
      </c>
      <c r="AU26" s="31">
        <v>0</v>
      </c>
      <c r="AV26" s="31">
        <v>0</v>
      </c>
      <c r="AW26" s="31">
        <v>0</v>
      </c>
      <c r="AX26" s="31">
        <v>0</v>
      </c>
      <c r="AY26" s="31">
        <v>2</v>
      </c>
      <c r="AZ26" s="31">
        <v>0</v>
      </c>
      <c r="BA26" s="31">
        <v>1</v>
      </c>
      <c r="BB26" s="31">
        <v>2</v>
      </c>
      <c r="BC26" s="31">
        <v>0</v>
      </c>
      <c r="BD26" s="31">
        <v>0</v>
      </c>
      <c r="BE26" s="31">
        <v>0</v>
      </c>
      <c r="BF26" s="31">
        <v>0</v>
      </c>
      <c r="BG26" s="31">
        <v>1</v>
      </c>
      <c r="BH26" s="31">
        <v>0</v>
      </c>
      <c r="BI26" s="31">
        <v>0</v>
      </c>
      <c r="BJ26" s="31">
        <v>1</v>
      </c>
      <c r="BK26" s="31">
        <v>0</v>
      </c>
      <c r="BL26" s="31">
        <v>0</v>
      </c>
      <c r="BM26" s="31">
        <v>1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6</v>
      </c>
      <c r="BT26" s="31">
        <v>0</v>
      </c>
      <c r="BU26" s="31">
        <v>6</v>
      </c>
      <c r="BV26" s="31">
        <v>11</v>
      </c>
      <c r="BW26" s="31">
        <v>4</v>
      </c>
      <c r="BX26" s="31">
        <v>0</v>
      </c>
      <c r="BY26" s="31">
        <v>3</v>
      </c>
      <c r="BZ26" s="31">
        <v>6</v>
      </c>
      <c r="CA26" s="31">
        <v>12</v>
      </c>
      <c r="CB26" s="31">
        <v>0</v>
      </c>
      <c r="CC26" s="31">
        <v>12</v>
      </c>
      <c r="CD26" s="31">
        <v>26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</row>
    <row r="27" spans="2:90" ht="20.100000000000001" customHeight="1" thickBot="1" x14ac:dyDescent="0.25">
      <c r="B27" s="6" t="s">
        <v>214</v>
      </c>
      <c r="C27" s="33">
        <v>14</v>
      </c>
      <c r="D27" s="33">
        <v>0</v>
      </c>
      <c r="E27" s="33">
        <v>9</v>
      </c>
      <c r="F27" s="33">
        <v>47</v>
      </c>
      <c r="G27" s="33">
        <v>0</v>
      </c>
      <c r="H27" s="33">
        <v>0</v>
      </c>
      <c r="I27" s="33">
        <v>0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1</v>
      </c>
      <c r="T27" s="33">
        <v>0</v>
      </c>
      <c r="U27" s="33">
        <v>1</v>
      </c>
      <c r="V27" s="33">
        <v>0</v>
      </c>
      <c r="W27" s="33">
        <v>6</v>
      </c>
      <c r="X27" s="33">
        <v>0</v>
      </c>
      <c r="Y27" s="33">
        <v>4</v>
      </c>
      <c r="Z27" s="33">
        <v>12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3</v>
      </c>
      <c r="AR27" s="33">
        <v>0</v>
      </c>
      <c r="AS27" s="33">
        <v>4</v>
      </c>
      <c r="AT27" s="33">
        <v>3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8</v>
      </c>
      <c r="BW27" s="33">
        <v>0</v>
      </c>
      <c r="BX27" s="33">
        <v>0</v>
      </c>
      <c r="BY27" s="33">
        <v>0</v>
      </c>
      <c r="BZ27" s="33">
        <v>0</v>
      </c>
      <c r="CA27" s="33">
        <v>4</v>
      </c>
      <c r="CB27" s="33">
        <v>0</v>
      </c>
      <c r="CC27" s="33">
        <v>0</v>
      </c>
      <c r="CD27" s="33">
        <v>23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</row>
    <row r="28" spans="2:90" ht="20.100000000000001" customHeight="1" thickBot="1" x14ac:dyDescent="0.25">
      <c r="B28" s="4" t="s">
        <v>215</v>
      </c>
      <c r="C28" s="33">
        <v>20</v>
      </c>
      <c r="D28" s="33">
        <v>2</v>
      </c>
      <c r="E28" s="33">
        <v>29</v>
      </c>
      <c r="F28" s="33">
        <v>66</v>
      </c>
      <c r="G28" s="33">
        <v>0</v>
      </c>
      <c r="H28" s="33">
        <v>0</v>
      </c>
      <c r="I28" s="33">
        <v>1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2</v>
      </c>
      <c r="T28" s="33">
        <v>2</v>
      </c>
      <c r="U28" s="33">
        <v>1</v>
      </c>
      <c r="V28" s="33">
        <v>5</v>
      </c>
      <c r="W28" s="33">
        <v>8</v>
      </c>
      <c r="X28" s="33">
        <v>0</v>
      </c>
      <c r="Y28" s="33">
        <v>10</v>
      </c>
      <c r="Z28" s="33">
        <v>28</v>
      </c>
      <c r="AA28" s="33">
        <v>0</v>
      </c>
      <c r="AB28" s="33">
        <v>0</v>
      </c>
      <c r="AC28" s="33">
        <v>1</v>
      </c>
      <c r="AD28" s="33">
        <v>1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5</v>
      </c>
      <c r="AR28" s="33">
        <v>0</v>
      </c>
      <c r="AS28" s="33">
        <v>5</v>
      </c>
      <c r="AT28" s="33">
        <v>9</v>
      </c>
      <c r="AU28" s="33">
        <v>0</v>
      </c>
      <c r="AV28" s="33">
        <v>0</v>
      </c>
      <c r="AW28" s="33">
        <v>0</v>
      </c>
      <c r="AX28" s="33">
        <v>0</v>
      </c>
      <c r="AY28" s="33">
        <v>2</v>
      </c>
      <c r="AZ28" s="33">
        <v>0</v>
      </c>
      <c r="BA28" s="33">
        <v>1</v>
      </c>
      <c r="BB28" s="33">
        <v>2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1</v>
      </c>
      <c r="BT28" s="33">
        <v>0</v>
      </c>
      <c r="BU28" s="33">
        <v>2</v>
      </c>
      <c r="BV28" s="33">
        <v>4</v>
      </c>
      <c r="BW28" s="33">
        <v>0</v>
      </c>
      <c r="BX28" s="33">
        <v>0</v>
      </c>
      <c r="BY28" s="33">
        <v>2</v>
      </c>
      <c r="BZ28" s="33">
        <v>2</v>
      </c>
      <c r="CA28" s="33">
        <v>2</v>
      </c>
      <c r="CB28" s="33">
        <v>0</v>
      </c>
      <c r="CC28" s="33">
        <v>6</v>
      </c>
      <c r="CD28" s="33">
        <v>15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</row>
    <row r="29" spans="2:90" ht="20.100000000000001" customHeight="1" thickBot="1" x14ac:dyDescent="0.25">
      <c r="B29" s="4" t="s">
        <v>216</v>
      </c>
      <c r="C29" s="32">
        <v>37</v>
      </c>
      <c r="D29" s="32">
        <v>1</v>
      </c>
      <c r="E29" s="32">
        <v>34</v>
      </c>
      <c r="F29" s="32">
        <v>99</v>
      </c>
      <c r="G29" s="32">
        <v>0</v>
      </c>
      <c r="H29" s="32">
        <v>0</v>
      </c>
      <c r="I29" s="32">
        <v>0</v>
      </c>
      <c r="J29" s="32">
        <v>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1</v>
      </c>
      <c r="U29" s="32">
        <v>2</v>
      </c>
      <c r="V29" s="32">
        <v>0</v>
      </c>
      <c r="W29" s="32">
        <v>13</v>
      </c>
      <c r="X29" s="32">
        <v>0</v>
      </c>
      <c r="Y29" s="32">
        <v>9</v>
      </c>
      <c r="Z29" s="32">
        <v>33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1</v>
      </c>
      <c r="AN29" s="32">
        <v>0</v>
      </c>
      <c r="AO29" s="32">
        <v>0</v>
      </c>
      <c r="AP29" s="32">
        <v>1</v>
      </c>
      <c r="AQ29" s="32">
        <v>11</v>
      </c>
      <c r="AR29" s="32">
        <v>0</v>
      </c>
      <c r="AS29" s="32">
        <v>10</v>
      </c>
      <c r="AT29" s="32">
        <v>23</v>
      </c>
      <c r="AU29" s="32">
        <v>1</v>
      </c>
      <c r="AV29" s="32">
        <v>0</v>
      </c>
      <c r="AW29" s="32">
        <v>1</v>
      </c>
      <c r="AX29" s="32">
        <v>1</v>
      </c>
      <c r="AY29" s="32">
        <v>2</v>
      </c>
      <c r="AZ29" s="32">
        <v>0</v>
      </c>
      <c r="BA29" s="32">
        <v>0</v>
      </c>
      <c r="BB29" s="32">
        <v>4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0</v>
      </c>
      <c r="BT29" s="32">
        <v>0</v>
      </c>
      <c r="BU29" s="32">
        <v>2</v>
      </c>
      <c r="BV29" s="32">
        <v>6</v>
      </c>
      <c r="BW29" s="32">
        <v>0</v>
      </c>
      <c r="BX29" s="32">
        <v>0</v>
      </c>
      <c r="BY29" s="32">
        <v>1</v>
      </c>
      <c r="BZ29" s="32">
        <v>0</v>
      </c>
      <c r="CA29" s="32">
        <v>9</v>
      </c>
      <c r="CB29" s="32">
        <v>0</v>
      </c>
      <c r="CC29" s="32">
        <v>9</v>
      </c>
      <c r="CD29" s="32">
        <v>29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</row>
    <row r="30" spans="2:90" ht="20.100000000000001" customHeight="1" thickBot="1" x14ac:dyDescent="0.25">
      <c r="B30" s="4" t="s">
        <v>217</v>
      </c>
      <c r="C30" s="20">
        <v>9</v>
      </c>
      <c r="D30" s="20">
        <v>0</v>
      </c>
      <c r="E30" s="20">
        <v>9</v>
      </c>
      <c r="F30" s="20">
        <v>25</v>
      </c>
      <c r="G30" s="20">
        <v>1</v>
      </c>
      <c r="H30" s="20">
        <v>0</v>
      </c>
      <c r="I30" s="20">
        <v>0</v>
      </c>
      <c r="J30" s="20">
        <v>1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3</v>
      </c>
      <c r="X30" s="20">
        <v>0</v>
      </c>
      <c r="Y30" s="20">
        <v>3</v>
      </c>
      <c r="Z30" s="20">
        <v>12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3</v>
      </c>
      <c r="AR30" s="20">
        <v>0</v>
      </c>
      <c r="AS30" s="20">
        <v>3</v>
      </c>
      <c r="AT30" s="20">
        <v>3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2</v>
      </c>
      <c r="CB30" s="20">
        <v>0</v>
      </c>
      <c r="CC30" s="20">
        <v>3</v>
      </c>
      <c r="CD30" s="20">
        <v>9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</row>
    <row r="31" spans="2:90" ht="20.100000000000001" customHeight="1" thickBot="1" x14ac:dyDescent="0.25">
      <c r="B31" s="4" t="s">
        <v>218</v>
      </c>
      <c r="C31" s="20">
        <v>15</v>
      </c>
      <c r="D31" s="20">
        <v>0</v>
      </c>
      <c r="E31" s="20">
        <v>15</v>
      </c>
      <c r="F31" s="20">
        <v>29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2</v>
      </c>
      <c r="V31" s="20">
        <v>1</v>
      </c>
      <c r="W31" s="20">
        <v>12</v>
      </c>
      <c r="X31" s="20">
        <v>0</v>
      </c>
      <c r="Y31" s="20">
        <v>4</v>
      </c>
      <c r="Z31" s="20">
        <v>16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1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2</v>
      </c>
      <c r="AR31" s="20">
        <v>0</v>
      </c>
      <c r="AS31" s="20">
        <v>4</v>
      </c>
      <c r="AT31" s="20">
        <v>4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1</v>
      </c>
      <c r="BV31" s="20">
        <v>3</v>
      </c>
      <c r="BW31" s="20">
        <v>0</v>
      </c>
      <c r="BX31" s="20">
        <v>0</v>
      </c>
      <c r="BY31" s="20">
        <v>3</v>
      </c>
      <c r="BZ31" s="20">
        <v>3</v>
      </c>
      <c r="CA31" s="20">
        <v>0</v>
      </c>
      <c r="CB31" s="20">
        <v>0</v>
      </c>
      <c r="CC31" s="20">
        <v>1</v>
      </c>
      <c r="CD31" s="20">
        <v>1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</row>
    <row r="32" spans="2:90" ht="20.100000000000001" customHeight="1" thickBot="1" x14ac:dyDescent="0.25">
      <c r="B32" s="4" t="s">
        <v>219</v>
      </c>
      <c r="C32" s="20">
        <v>5</v>
      </c>
      <c r="D32" s="20">
        <v>0</v>
      </c>
      <c r="E32" s="20">
        <v>5</v>
      </c>
      <c r="F32" s="20">
        <v>22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1</v>
      </c>
      <c r="X32" s="20">
        <v>0</v>
      </c>
      <c r="Y32" s="20">
        <v>2</v>
      </c>
      <c r="Z32" s="20">
        <v>7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1</v>
      </c>
      <c r="AI32" s="20">
        <v>0</v>
      </c>
      <c r="AJ32" s="20">
        <v>0</v>
      </c>
      <c r="AK32" s="20">
        <v>0</v>
      </c>
      <c r="AL32" s="20">
        <v>0</v>
      </c>
      <c r="AM32" s="20">
        <v>1</v>
      </c>
      <c r="AN32" s="20">
        <v>0</v>
      </c>
      <c r="AO32" s="20">
        <v>0</v>
      </c>
      <c r="AP32" s="20">
        <v>1</v>
      </c>
      <c r="AQ32" s="20">
        <v>1</v>
      </c>
      <c r="AR32" s="20">
        <v>0</v>
      </c>
      <c r="AS32" s="20">
        <v>0</v>
      </c>
      <c r="AT32" s="20">
        <v>5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2</v>
      </c>
      <c r="CB32" s="20">
        <v>0</v>
      </c>
      <c r="CC32" s="20">
        <v>3</v>
      </c>
      <c r="CD32" s="20">
        <v>8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</row>
    <row r="33" spans="2:90" ht="20.100000000000001" customHeight="1" thickBot="1" x14ac:dyDescent="0.25">
      <c r="B33" s="4" t="s">
        <v>220</v>
      </c>
      <c r="C33" s="20">
        <v>4</v>
      </c>
      <c r="D33" s="20">
        <v>0</v>
      </c>
      <c r="E33" s="20">
        <v>3</v>
      </c>
      <c r="F33" s="20">
        <v>12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1</v>
      </c>
      <c r="X33" s="20">
        <v>0</v>
      </c>
      <c r="Y33" s="20">
        <v>0</v>
      </c>
      <c r="Z33" s="20">
        <v>5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1</v>
      </c>
      <c r="AN33" s="20">
        <v>0</v>
      </c>
      <c r="AO33" s="20">
        <v>1</v>
      </c>
      <c r="AP33" s="20">
        <v>0</v>
      </c>
      <c r="AQ33" s="20">
        <v>0</v>
      </c>
      <c r="AR33" s="20">
        <v>0</v>
      </c>
      <c r="AS33" s="20">
        <v>0</v>
      </c>
      <c r="AT33" s="20">
        <v>1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2</v>
      </c>
      <c r="CB33" s="20">
        <v>0</v>
      </c>
      <c r="CC33" s="20">
        <v>2</v>
      </c>
      <c r="CD33" s="20">
        <v>6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</row>
    <row r="34" spans="2:90" ht="20.100000000000001" customHeight="1" thickBot="1" x14ac:dyDescent="0.25">
      <c r="B34" s="4" t="s">
        <v>221</v>
      </c>
      <c r="C34" s="20">
        <v>33</v>
      </c>
      <c r="D34" s="20">
        <v>0</v>
      </c>
      <c r="E34" s="20">
        <v>39</v>
      </c>
      <c r="F34" s="20">
        <v>74</v>
      </c>
      <c r="G34" s="20">
        <v>1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4</v>
      </c>
      <c r="X34" s="20">
        <v>0</v>
      </c>
      <c r="Y34" s="20">
        <v>7</v>
      </c>
      <c r="Z34" s="20">
        <v>21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2</v>
      </c>
      <c r="AN34" s="20">
        <v>0</v>
      </c>
      <c r="AO34" s="20">
        <v>2</v>
      </c>
      <c r="AP34" s="20">
        <v>0</v>
      </c>
      <c r="AQ34" s="20">
        <v>12</v>
      </c>
      <c r="AR34" s="20">
        <v>0</v>
      </c>
      <c r="AS34" s="20">
        <v>13</v>
      </c>
      <c r="AT34" s="20">
        <v>12</v>
      </c>
      <c r="AU34" s="20">
        <v>0</v>
      </c>
      <c r="AV34" s="20">
        <v>0</v>
      </c>
      <c r="AW34" s="20">
        <v>0</v>
      </c>
      <c r="AX34" s="20">
        <v>0</v>
      </c>
      <c r="AY34" s="20">
        <v>1</v>
      </c>
      <c r="AZ34" s="20">
        <v>0</v>
      </c>
      <c r="BA34" s="20">
        <v>3</v>
      </c>
      <c r="BB34" s="20">
        <v>3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3</v>
      </c>
      <c r="BT34" s="20">
        <v>0</v>
      </c>
      <c r="BU34" s="20">
        <v>5</v>
      </c>
      <c r="BV34" s="20">
        <v>6</v>
      </c>
      <c r="BW34" s="20">
        <v>0</v>
      </c>
      <c r="BX34" s="20">
        <v>0</v>
      </c>
      <c r="BY34" s="20">
        <v>0</v>
      </c>
      <c r="BZ34" s="20">
        <v>0</v>
      </c>
      <c r="CA34" s="20">
        <v>10</v>
      </c>
      <c r="CB34" s="20">
        <v>0</v>
      </c>
      <c r="CC34" s="20">
        <v>9</v>
      </c>
      <c r="CD34" s="20">
        <v>31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</row>
    <row r="35" spans="2:90" ht="20.100000000000001" customHeight="1" thickBot="1" x14ac:dyDescent="0.25">
      <c r="B35" s="4" t="s">
        <v>222</v>
      </c>
      <c r="C35" s="20">
        <v>6</v>
      </c>
      <c r="D35" s="20">
        <v>0</v>
      </c>
      <c r="E35" s="20">
        <v>4</v>
      </c>
      <c r="F35" s="20">
        <v>26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2</v>
      </c>
      <c r="W35" s="20">
        <v>3</v>
      </c>
      <c r="X35" s="20">
        <v>0</v>
      </c>
      <c r="Y35" s="20">
        <v>2</v>
      </c>
      <c r="Z35" s="20">
        <v>10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1</v>
      </c>
      <c r="AR35" s="20">
        <v>0</v>
      </c>
      <c r="AS35" s="20">
        <v>1</v>
      </c>
      <c r="AT35" s="20">
        <v>3</v>
      </c>
      <c r="AU35" s="20">
        <v>0</v>
      </c>
      <c r="AV35" s="20">
        <v>0</v>
      </c>
      <c r="AW35" s="20">
        <v>0</v>
      </c>
      <c r="AX35" s="20">
        <v>0</v>
      </c>
      <c r="AY35" s="20">
        <v>1</v>
      </c>
      <c r="AZ35" s="20">
        <v>0</v>
      </c>
      <c r="BA35" s="20">
        <v>0</v>
      </c>
      <c r="BB35" s="20">
        <v>2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1</v>
      </c>
      <c r="BL35" s="20">
        <v>0</v>
      </c>
      <c r="BM35" s="20">
        <v>0</v>
      </c>
      <c r="BN35" s="20">
        <v>2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1</v>
      </c>
      <c r="CA35" s="20">
        <v>0</v>
      </c>
      <c r="CB35" s="20">
        <v>0</v>
      </c>
      <c r="CC35" s="20">
        <v>1</v>
      </c>
      <c r="CD35" s="20">
        <v>6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0</v>
      </c>
    </row>
    <row r="36" spans="2:90" ht="20.100000000000001" customHeight="1" thickBot="1" x14ac:dyDescent="0.25">
      <c r="B36" s="4" t="s">
        <v>223</v>
      </c>
      <c r="C36" s="20">
        <v>41</v>
      </c>
      <c r="D36" s="20">
        <v>0</v>
      </c>
      <c r="E36" s="20">
        <v>33</v>
      </c>
      <c r="F36" s="20">
        <v>106</v>
      </c>
      <c r="G36" s="20">
        <v>0</v>
      </c>
      <c r="H36" s="20">
        <v>0</v>
      </c>
      <c r="I36" s="20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24</v>
      </c>
      <c r="X36" s="20">
        <v>0</v>
      </c>
      <c r="Y36" s="20">
        <v>11</v>
      </c>
      <c r="Z36" s="20">
        <v>49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1</v>
      </c>
      <c r="AN36" s="20">
        <v>0</v>
      </c>
      <c r="AO36" s="20">
        <v>0</v>
      </c>
      <c r="AP36" s="20">
        <v>1</v>
      </c>
      <c r="AQ36" s="20">
        <v>5</v>
      </c>
      <c r="AR36" s="20">
        <v>0</v>
      </c>
      <c r="AS36" s="20">
        <v>8</v>
      </c>
      <c r="AT36" s="20">
        <v>21</v>
      </c>
      <c r="AU36" s="20">
        <v>0</v>
      </c>
      <c r="AV36" s="20">
        <v>0</v>
      </c>
      <c r="AW36" s="20">
        <v>1</v>
      </c>
      <c r="AX36" s="20">
        <v>4</v>
      </c>
      <c r="AY36" s="20">
        <v>0</v>
      </c>
      <c r="AZ36" s="20">
        <v>0</v>
      </c>
      <c r="BA36" s="20">
        <v>1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1</v>
      </c>
      <c r="BT36" s="20">
        <v>0</v>
      </c>
      <c r="BU36" s="20">
        <v>3</v>
      </c>
      <c r="BV36" s="20">
        <v>8</v>
      </c>
      <c r="BW36" s="20">
        <v>2</v>
      </c>
      <c r="BX36" s="20">
        <v>0</v>
      </c>
      <c r="BY36" s="20">
        <v>3</v>
      </c>
      <c r="BZ36" s="20">
        <v>0</v>
      </c>
      <c r="CA36" s="20">
        <v>8</v>
      </c>
      <c r="CB36" s="20">
        <v>0</v>
      </c>
      <c r="CC36" s="20">
        <v>5</v>
      </c>
      <c r="CD36" s="20">
        <v>23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</row>
    <row r="37" spans="2:90" ht="20.100000000000001" customHeight="1" thickBot="1" x14ac:dyDescent="0.25">
      <c r="B37" s="4" t="s">
        <v>224</v>
      </c>
      <c r="C37" s="20">
        <v>21</v>
      </c>
      <c r="D37" s="20">
        <v>1</v>
      </c>
      <c r="E37" s="20">
        <v>40</v>
      </c>
      <c r="F37" s="20">
        <v>154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2</v>
      </c>
      <c r="T37" s="20">
        <v>0</v>
      </c>
      <c r="U37" s="20">
        <v>0</v>
      </c>
      <c r="V37" s="20">
        <v>8</v>
      </c>
      <c r="W37" s="20">
        <v>8</v>
      </c>
      <c r="X37" s="20">
        <v>0</v>
      </c>
      <c r="Y37" s="20">
        <v>18</v>
      </c>
      <c r="Z37" s="20">
        <v>52</v>
      </c>
      <c r="AA37" s="20">
        <v>0</v>
      </c>
      <c r="AB37" s="20">
        <v>0</v>
      </c>
      <c r="AC37" s="20">
        <v>1</v>
      </c>
      <c r="AD37" s="20">
        <v>0</v>
      </c>
      <c r="AE37" s="20">
        <v>0</v>
      </c>
      <c r="AF37" s="20">
        <v>0</v>
      </c>
      <c r="AG37" s="20">
        <v>0</v>
      </c>
      <c r="AH37" s="20">
        <v>2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3</v>
      </c>
      <c r="AR37" s="20">
        <v>0</v>
      </c>
      <c r="AS37" s="20">
        <v>3</v>
      </c>
      <c r="AT37" s="20">
        <v>20</v>
      </c>
      <c r="AU37" s="20">
        <v>1</v>
      </c>
      <c r="AV37" s="20">
        <v>0</v>
      </c>
      <c r="AW37" s="20">
        <v>0</v>
      </c>
      <c r="AX37" s="20">
        <v>1</v>
      </c>
      <c r="AY37" s="20">
        <v>0</v>
      </c>
      <c r="AZ37" s="20">
        <v>0</v>
      </c>
      <c r="BA37" s="20">
        <v>0</v>
      </c>
      <c r="BB37" s="20">
        <v>1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10</v>
      </c>
      <c r="BW37" s="20">
        <v>0</v>
      </c>
      <c r="BX37" s="20">
        <v>1</v>
      </c>
      <c r="BY37" s="20">
        <v>3</v>
      </c>
      <c r="BZ37" s="20">
        <v>3</v>
      </c>
      <c r="CA37" s="20">
        <v>7</v>
      </c>
      <c r="CB37" s="20">
        <v>0</v>
      </c>
      <c r="CC37" s="20">
        <v>15</v>
      </c>
      <c r="CD37" s="20">
        <v>56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</row>
    <row r="38" spans="2:90" ht="20.100000000000001" customHeight="1" thickBot="1" x14ac:dyDescent="0.25">
      <c r="B38" s="4" t="s">
        <v>225</v>
      </c>
      <c r="C38" s="20">
        <v>10</v>
      </c>
      <c r="D38" s="20">
        <v>0</v>
      </c>
      <c r="E38" s="20">
        <v>5</v>
      </c>
      <c r="F38" s="20">
        <v>59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7</v>
      </c>
      <c r="W38" s="20">
        <v>2</v>
      </c>
      <c r="X38" s="20">
        <v>0</v>
      </c>
      <c r="Y38" s="20">
        <v>2</v>
      </c>
      <c r="Z38" s="20">
        <v>20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1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4</v>
      </c>
      <c r="AR38" s="20">
        <v>0</v>
      </c>
      <c r="AS38" s="20">
        <v>1</v>
      </c>
      <c r="AT38" s="20">
        <v>4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1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4</v>
      </c>
      <c r="CB38" s="20">
        <v>0</v>
      </c>
      <c r="CC38" s="20">
        <v>2</v>
      </c>
      <c r="CD38" s="20">
        <v>26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</row>
    <row r="39" spans="2:90" ht="20.100000000000001" customHeight="1" thickBot="1" x14ac:dyDescent="0.25">
      <c r="B39" s="4" t="s">
        <v>226</v>
      </c>
      <c r="C39" s="20">
        <v>22</v>
      </c>
      <c r="D39" s="20">
        <v>0</v>
      </c>
      <c r="E39" s="20">
        <v>12</v>
      </c>
      <c r="F39" s="20">
        <v>139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8</v>
      </c>
      <c r="X39" s="20">
        <v>0</v>
      </c>
      <c r="Y39" s="20">
        <v>6</v>
      </c>
      <c r="Z39" s="20">
        <v>57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2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3</v>
      </c>
      <c r="AR39" s="20">
        <v>0</v>
      </c>
      <c r="AS39" s="20">
        <v>3</v>
      </c>
      <c r="AT39" s="20">
        <v>21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3</v>
      </c>
      <c r="BW39" s="20">
        <v>1</v>
      </c>
      <c r="BX39" s="20">
        <v>0</v>
      </c>
      <c r="BY39" s="20">
        <v>0</v>
      </c>
      <c r="BZ39" s="20">
        <v>1</v>
      </c>
      <c r="CA39" s="20">
        <v>10</v>
      </c>
      <c r="CB39" s="20">
        <v>0</v>
      </c>
      <c r="CC39" s="20">
        <v>3</v>
      </c>
      <c r="CD39" s="20">
        <v>54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0</v>
      </c>
    </row>
    <row r="40" spans="2:90" ht="20.100000000000001" customHeight="1" thickBot="1" x14ac:dyDescent="0.25">
      <c r="B40" s="4" t="s">
        <v>227</v>
      </c>
      <c r="C40" s="20">
        <v>79</v>
      </c>
      <c r="D40" s="20">
        <v>0</v>
      </c>
      <c r="E40" s="20">
        <v>69</v>
      </c>
      <c r="F40" s="20">
        <v>391</v>
      </c>
      <c r="G40" s="20">
        <v>0</v>
      </c>
      <c r="H40" s="20">
        <v>0</v>
      </c>
      <c r="I40" s="20">
        <v>0</v>
      </c>
      <c r="J40" s="20">
        <v>3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5</v>
      </c>
      <c r="T40" s="20">
        <v>0</v>
      </c>
      <c r="U40" s="20">
        <v>0</v>
      </c>
      <c r="V40" s="20">
        <v>8</v>
      </c>
      <c r="W40" s="20">
        <v>30</v>
      </c>
      <c r="X40" s="20">
        <v>0</v>
      </c>
      <c r="Y40" s="20">
        <v>21</v>
      </c>
      <c r="Z40" s="20">
        <v>147</v>
      </c>
      <c r="AA40" s="20">
        <v>0</v>
      </c>
      <c r="AB40" s="20">
        <v>0</v>
      </c>
      <c r="AC40" s="20">
        <v>1</v>
      </c>
      <c r="AD40" s="20">
        <v>0</v>
      </c>
      <c r="AE40" s="20">
        <v>0</v>
      </c>
      <c r="AF40" s="20">
        <v>0</v>
      </c>
      <c r="AG40" s="20">
        <v>0</v>
      </c>
      <c r="AH40" s="20">
        <v>1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16</v>
      </c>
      <c r="AR40" s="20">
        <v>0</v>
      </c>
      <c r="AS40" s="20">
        <v>16</v>
      </c>
      <c r="AT40" s="20">
        <v>57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2</v>
      </c>
      <c r="BT40" s="20">
        <v>0</v>
      </c>
      <c r="BU40" s="20">
        <v>2</v>
      </c>
      <c r="BV40" s="20">
        <v>18</v>
      </c>
      <c r="BW40" s="20">
        <v>2</v>
      </c>
      <c r="BX40" s="20">
        <v>0</v>
      </c>
      <c r="BY40" s="20">
        <v>3</v>
      </c>
      <c r="BZ40" s="20">
        <v>2</v>
      </c>
      <c r="CA40" s="20">
        <v>24</v>
      </c>
      <c r="CB40" s="20">
        <v>0</v>
      </c>
      <c r="CC40" s="20">
        <v>26</v>
      </c>
      <c r="CD40" s="20">
        <v>155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</row>
    <row r="41" spans="2:90" ht="20.100000000000001" customHeight="1" thickBot="1" x14ac:dyDescent="0.25">
      <c r="B41" s="4" t="s">
        <v>228</v>
      </c>
      <c r="C41" s="20">
        <v>415</v>
      </c>
      <c r="D41" s="20">
        <v>12</v>
      </c>
      <c r="E41" s="20">
        <v>557</v>
      </c>
      <c r="F41" s="20">
        <v>1379</v>
      </c>
      <c r="G41" s="20">
        <v>5</v>
      </c>
      <c r="H41" s="20">
        <v>0</v>
      </c>
      <c r="I41" s="20">
        <v>4</v>
      </c>
      <c r="J41" s="20">
        <v>14</v>
      </c>
      <c r="K41" s="20">
        <v>0</v>
      </c>
      <c r="L41" s="20">
        <v>0</v>
      </c>
      <c r="M41" s="20">
        <v>0</v>
      </c>
      <c r="N41" s="20">
        <v>5</v>
      </c>
      <c r="O41" s="20">
        <v>0</v>
      </c>
      <c r="P41" s="20">
        <v>0</v>
      </c>
      <c r="Q41" s="20">
        <v>0</v>
      </c>
      <c r="R41" s="20">
        <v>1</v>
      </c>
      <c r="S41" s="20">
        <v>29</v>
      </c>
      <c r="T41" s="20">
        <v>6</v>
      </c>
      <c r="U41" s="20">
        <v>39</v>
      </c>
      <c r="V41" s="20">
        <v>13</v>
      </c>
      <c r="W41" s="20">
        <v>141</v>
      </c>
      <c r="X41" s="20">
        <v>0</v>
      </c>
      <c r="Y41" s="20">
        <v>175</v>
      </c>
      <c r="Z41" s="20">
        <v>514</v>
      </c>
      <c r="AA41" s="20">
        <v>0</v>
      </c>
      <c r="AB41" s="20">
        <v>0</v>
      </c>
      <c r="AC41" s="20">
        <v>1</v>
      </c>
      <c r="AD41" s="20">
        <v>0</v>
      </c>
      <c r="AE41" s="20">
        <v>5</v>
      </c>
      <c r="AF41" s="20">
        <v>0</v>
      </c>
      <c r="AG41" s="20">
        <v>6</v>
      </c>
      <c r="AH41" s="20">
        <v>24</v>
      </c>
      <c r="AI41" s="20">
        <v>0</v>
      </c>
      <c r="AJ41" s="20">
        <v>0</v>
      </c>
      <c r="AK41" s="20">
        <v>0</v>
      </c>
      <c r="AL41" s="20">
        <v>0</v>
      </c>
      <c r="AM41" s="20">
        <v>7</v>
      </c>
      <c r="AN41" s="20">
        <v>3</v>
      </c>
      <c r="AO41" s="20">
        <v>14</v>
      </c>
      <c r="AP41" s="20">
        <v>13</v>
      </c>
      <c r="AQ41" s="20">
        <v>72</v>
      </c>
      <c r="AR41" s="20">
        <v>0</v>
      </c>
      <c r="AS41" s="20">
        <v>98</v>
      </c>
      <c r="AT41" s="20">
        <v>194</v>
      </c>
      <c r="AU41" s="20">
        <v>3</v>
      </c>
      <c r="AV41" s="20">
        <v>0</v>
      </c>
      <c r="AW41" s="20">
        <v>4</v>
      </c>
      <c r="AX41" s="20">
        <v>11</v>
      </c>
      <c r="AY41" s="20">
        <v>21</v>
      </c>
      <c r="AZ41" s="20">
        <v>0</v>
      </c>
      <c r="BA41" s="20">
        <v>20</v>
      </c>
      <c r="BB41" s="20">
        <v>46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2</v>
      </c>
      <c r="BL41" s="20">
        <v>0</v>
      </c>
      <c r="BM41" s="20">
        <v>2</v>
      </c>
      <c r="BN41" s="20">
        <v>8</v>
      </c>
      <c r="BO41" s="20">
        <v>1</v>
      </c>
      <c r="BP41" s="20">
        <v>0</v>
      </c>
      <c r="BQ41" s="20">
        <v>1</v>
      </c>
      <c r="BR41" s="20">
        <v>0</v>
      </c>
      <c r="BS41" s="20">
        <v>1</v>
      </c>
      <c r="BT41" s="20">
        <v>0</v>
      </c>
      <c r="BU41" s="20">
        <v>4</v>
      </c>
      <c r="BV41" s="20">
        <v>11</v>
      </c>
      <c r="BW41" s="20">
        <v>12</v>
      </c>
      <c r="BX41" s="20">
        <v>3</v>
      </c>
      <c r="BY41" s="20">
        <v>19</v>
      </c>
      <c r="BZ41" s="20">
        <v>20</v>
      </c>
      <c r="CA41" s="20">
        <v>115</v>
      </c>
      <c r="CB41" s="20">
        <v>0</v>
      </c>
      <c r="CC41" s="20">
        <v>170</v>
      </c>
      <c r="CD41" s="20">
        <v>499</v>
      </c>
      <c r="CE41" s="20">
        <v>0</v>
      </c>
      <c r="CF41" s="20">
        <v>0</v>
      </c>
      <c r="CG41" s="20">
        <v>0</v>
      </c>
      <c r="CH41" s="20">
        <v>1</v>
      </c>
      <c r="CI41" s="20">
        <v>1</v>
      </c>
      <c r="CJ41" s="20">
        <v>0</v>
      </c>
      <c r="CK41" s="20">
        <v>0</v>
      </c>
      <c r="CL41" s="20">
        <v>5</v>
      </c>
    </row>
    <row r="42" spans="2:90" ht="20.100000000000001" customHeight="1" thickBot="1" x14ac:dyDescent="0.25">
      <c r="B42" s="4" t="s">
        <v>229</v>
      </c>
      <c r="C42" s="20">
        <v>67</v>
      </c>
      <c r="D42" s="20">
        <v>4</v>
      </c>
      <c r="E42" s="20">
        <v>72</v>
      </c>
      <c r="F42" s="20">
        <v>287</v>
      </c>
      <c r="G42" s="20">
        <v>2</v>
      </c>
      <c r="H42" s="20">
        <v>0</v>
      </c>
      <c r="I42" s="20">
        <v>0</v>
      </c>
      <c r="J42" s="20">
        <v>4</v>
      </c>
      <c r="K42" s="20">
        <v>0</v>
      </c>
      <c r="L42" s="20">
        <v>0</v>
      </c>
      <c r="M42" s="20">
        <v>2</v>
      </c>
      <c r="N42" s="20">
        <v>2</v>
      </c>
      <c r="O42" s="20">
        <v>0</v>
      </c>
      <c r="P42" s="20">
        <v>0</v>
      </c>
      <c r="Q42" s="20">
        <v>0</v>
      </c>
      <c r="R42" s="20">
        <v>0</v>
      </c>
      <c r="S42" s="20">
        <v>2</v>
      </c>
      <c r="T42" s="20">
        <v>1</v>
      </c>
      <c r="U42" s="20">
        <v>5</v>
      </c>
      <c r="V42" s="20">
        <v>3</v>
      </c>
      <c r="W42" s="20">
        <v>24</v>
      </c>
      <c r="X42" s="20">
        <v>0</v>
      </c>
      <c r="Y42" s="20">
        <v>21</v>
      </c>
      <c r="Z42" s="20">
        <v>106</v>
      </c>
      <c r="AA42" s="20">
        <v>1</v>
      </c>
      <c r="AB42" s="20">
        <v>0</v>
      </c>
      <c r="AC42" s="20">
        <v>0</v>
      </c>
      <c r="AD42" s="20">
        <v>1</v>
      </c>
      <c r="AE42" s="20">
        <v>2</v>
      </c>
      <c r="AF42" s="20">
        <v>0</v>
      </c>
      <c r="AG42" s="20">
        <v>2</v>
      </c>
      <c r="AH42" s="20">
        <v>4</v>
      </c>
      <c r="AI42" s="20">
        <v>0</v>
      </c>
      <c r="AJ42" s="20">
        <v>0</v>
      </c>
      <c r="AK42" s="20">
        <v>0</v>
      </c>
      <c r="AL42" s="20">
        <v>0</v>
      </c>
      <c r="AM42" s="20">
        <v>3</v>
      </c>
      <c r="AN42" s="20">
        <v>0</v>
      </c>
      <c r="AO42" s="20">
        <v>4</v>
      </c>
      <c r="AP42" s="20">
        <v>2</v>
      </c>
      <c r="AQ42" s="20">
        <v>12</v>
      </c>
      <c r="AR42" s="20">
        <v>0</v>
      </c>
      <c r="AS42" s="20">
        <v>8</v>
      </c>
      <c r="AT42" s="20">
        <v>50</v>
      </c>
      <c r="AU42" s="20">
        <v>0</v>
      </c>
      <c r="AV42" s="20">
        <v>0</v>
      </c>
      <c r="AW42" s="20">
        <v>0</v>
      </c>
      <c r="AX42" s="20">
        <v>0</v>
      </c>
      <c r="AY42" s="20">
        <v>2</v>
      </c>
      <c r="AZ42" s="20">
        <v>0</v>
      </c>
      <c r="BA42" s="20">
        <v>1</v>
      </c>
      <c r="BB42" s="20">
        <v>6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3</v>
      </c>
      <c r="BX42" s="20">
        <v>3</v>
      </c>
      <c r="BY42" s="20">
        <v>6</v>
      </c>
      <c r="BZ42" s="20">
        <v>4</v>
      </c>
      <c r="CA42" s="20">
        <v>16</v>
      </c>
      <c r="CB42" s="20">
        <v>0</v>
      </c>
      <c r="CC42" s="20">
        <v>22</v>
      </c>
      <c r="CD42" s="20">
        <v>105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1</v>
      </c>
      <c r="CL42" s="20">
        <v>0</v>
      </c>
    </row>
    <row r="43" spans="2:90" ht="20.100000000000001" customHeight="1" thickBot="1" x14ac:dyDescent="0.25">
      <c r="B43" s="4" t="s">
        <v>230</v>
      </c>
      <c r="C43" s="20">
        <v>34</v>
      </c>
      <c r="D43" s="20">
        <v>0</v>
      </c>
      <c r="E43" s="20">
        <v>53</v>
      </c>
      <c r="F43" s="20">
        <v>122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3</v>
      </c>
      <c r="T43" s="20">
        <v>0</v>
      </c>
      <c r="U43" s="20">
        <v>1</v>
      </c>
      <c r="V43" s="20">
        <v>2</v>
      </c>
      <c r="W43" s="20">
        <v>10</v>
      </c>
      <c r="X43" s="20">
        <v>0</v>
      </c>
      <c r="Y43" s="20">
        <v>16</v>
      </c>
      <c r="Z43" s="20">
        <v>40</v>
      </c>
      <c r="AA43" s="20">
        <v>1</v>
      </c>
      <c r="AB43" s="20">
        <v>0</v>
      </c>
      <c r="AC43" s="20">
        <v>0</v>
      </c>
      <c r="AD43" s="20">
        <v>1</v>
      </c>
      <c r="AE43" s="20">
        <v>0</v>
      </c>
      <c r="AF43" s="20">
        <v>0</v>
      </c>
      <c r="AG43" s="20">
        <v>0</v>
      </c>
      <c r="AH43" s="20">
        <v>1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6</v>
      </c>
      <c r="AR43" s="20">
        <v>0</v>
      </c>
      <c r="AS43" s="20">
        <v>8</v>
      </c>
      <c r="AT43" s="20">
        <v>35</v>
      </c>
      <c r="AU43" s="20">
        <v>0</v>
      </c>
      <c r="AV43" s="20">
        <v>0</v>
      </c>
      <c r="AW43" s="20">
        <v>0</v>
      </c>
      <c r="AX43" s="20">
        <v>1</v>
      </c>
      <c r="AY43" s="20">
        <v>0</v>
      </c>
      <c r="AZ43" s="20">
        <v>0</v>
      </c>
      <c r="BA43" s="20">
        <v>1</v>
      </c>
      <c r="BB43" s="20">
        <v>1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2</v>
      </c>
      <c r="BX43" s="20">
        <v>0</v>
      </c>
      <c r="BY43" s="20">
        <v>3</v>
      </c>
      <c r="BZ43" s="20">
        <v>1</v>
      </c>
      <c r="CA43" s="20">
        <v>12</v>
      </c>
      <c r="CB43" s="20">
        <v>0</v>
      </c>
      <c r="CC43" s="20">
        <v>24</v>
      </c>
      <c r="CD43" s="20">
        <v>40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</row>
    <row r="44" spans="2:90" ht="20.100000000000001" customHeight="1" thickBot="1" x14ac:dyDescent="0.25">
      <c r="B44" s="4" t="s">
        <v>231</v>
      </c>
      <c r="C44" s="20">
        <v>75</v>
      </c>
      <c r="D44" s="20">
        <v>0</v>
      </c>
      <c r="E44" s="20">
        <v>73</v>
      </c>
      <c r="F44" s="20">
        <v>335</v>
      </c>
      <c r="G44" s="20">
        <v>0</v>
      </c>
      <c r="H44" s="20">
        <v>0</v>
      </c>
      <c r="I44" s="20">
        <v>2</v>
      </c>
      <c r="J44" s="20">
        <v>1</v>
      </c>
      <c r="K44" s="20">
        <v>0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0</v>
      </c>
      <c r="R44" s="20">
        <v>0</v>
      </c>
      <c r="S44" s="20">
        <v>2</v>
      </c>
      <c r="T44" s="20">
        <v>0</v>
      </c>
      <c r="U44" s="20">
        <v>4</v>
      </c>
      <c r="V44" s="20">
        <v>1</v>
      </c>
      <c r="W44" s="20">
        <v>32</v>
      </c>
      <c r="X44" s="20">
        <v>0</v>
      </c>
      <c r="Y44" s="20">
        <v>34</v>
      </c>
      <c r="Z44" s="20">
        <v>131</v>
      </c>
      <c r="AA44" s="20">
        <v>0</v>
      </c>
      <c r="AB44" s="20">
        <v>0</v>
      </c>
      <c r="AC44" s="20">
        <v>0</v>
      </c>
      <c r="AD44" s="20">
        <v>0</v>
      </c>
      <c r="AE44" s="20">
        <v>1</v>
      </c>
      <c r="AF44" s="20">
        <v>0</v>
      </c>
      <c r="AG44" s="20">
        <v>1</v>
      </c>
      <c r="AH44" s="20">
        <v>8</v>
      </c>
      <c r="AI44" s="20">
        <v>0</v>
      </c>
      <c r="AJ44" s="20">
        <v>0</v>
      </c>
      <c r="AK44" s="20">
        <v>0</v>
      </c>
      <c r="AL44" s="20">
        <v>0</v>
      </c>
      <c r="AM44" s="20">
        <v>2</v>
      </c>
      <c r="AN44" s="20">
        <v>0</v>
      </c>
      <c r="AO44" s="20">
        <v>1</v>
      </c>
      <c r="AP44" s="20">
        <v>4</v>
      </c>
      <c r="AQ44" s="20">
        <v>14</v>
      </c>
      <c r="AR44" s="20">
        <v>0</v>
      </c>
      <c r="AS44" s="20">
        <v>14</v>
      </c>
      <c r="AT44" s="20">
        <v>49</v>
      </c>
      <c r="AU44" s="20">
        <v>0</v>
      </c>
      <c r="AV44" s="20">
        <v>0</v>
      </c>
      <c r="AW44" s="20">
        <v>0</v>
      </c>
      <c r="AX44" s="20">
        <v>0</v>
      </c>
      <c r="AY44" s="20">
        <v>2</v>
      </c>
      <c r="AZ44" s="20">
        <v>0</v>
      </c>
      <c r="BA44" s="20">
        <v>2</v>
      </c>
      <c r="BB44" s="20">
        <v>10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2</v>
      </c>
      <c r="BW44" s="20">
        <v>1</v>
      </c>
      <c r="BX44" s="20">
        <v>0</v>
      </c>
      <c r="BY44" s="20">
        <v>0</v>
      </c>
      <c r="BZ44" s="20">
        <v>9</v>
      </c>
      <c r="CA44" s="20">
        <v>21</v>
      </c>
      <c r="CB44" s="20">
        <v>0</v>
      </c>
      <c r="CC44" s="20">
        <v>15</v>
      </c>
      <c r="CD44" s="20">
        <v>119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</row>
    <row r="45" spans="2:90" ht="20.100000000000001" customHeight="1" thickBot="1" x14ac:dyDescent="0.25">
      <c r="B45" s="4" t="s">
        <v>232</v>
      </c>
      <c r="C45" s="20">
        <v>242</v>
      </c>
      <c r="D45" s="20">
        <v>11</v>
      </c>
      <c r="E45" s="20">
        <v>268</v>
      </c>
      <c r="F45" s="20">
        <v>670</v>
      </c>
      <c r="G45" s="20">
        <v>0</v>
      </c>
      <c r="H45" s="20">
        <v>0</v>
      </c>
      <c r="I45" s="20">
        <v>0</v>
      </c>
      <c r="J45" s="20">
        <v>7</v>
      </c>
      <c r="K45" s="20">
        <v>5</v>
      </c>
      <c r="L45" s="20">
        <v>0</v>
      </c>
      <c r="M45" s="20">
        <v>7</v>
      </c>
      <c r="N45" s="20">
        <v>2</v>
      </c>
      <c r="O45" s="20">
        <v>0</v>
      </c>
      <c r="P45" s="20">
        <v>0</v>
      </c>
      <c r="Q45" s="20">
        <v>0</v>
      </c>
      <c r="R45" s="20">
        <v>0</v>
      </c>
      <c r="S45" s="20">
        <v>9</v>
      </c>
      <c r="T45" s="20">
        <v>3</v>
      </c>
      <c r="U45" s="20">
        <v>17</v>
      </c>
      <c r="V45" s="20">
        <v>18</v>
      </c>
      <c r="W45" s="20">
        <v>86</v>
      </c>
      <c r="X45" s="20">
        <v>0</v>
      </c>
      <c r="Y45" s="20">
        <v>95</v>
      </c>
      <c r="Z45" s="20">
        <v>285</v>
      </c>
      <c r="AA45" s="20">
        <v>1</v>
      </c>
      <c r="AB45" s="20">
        <v>0</v>
      </c>
      <c r="AC45" s="20">
        <v>2</v>
      </c>
      <c r="AD45" s="20">
        <v>2</v>
      </c>
      <c r="AE45" s="20">
        <v>7</v>
      </c>
      <c r="AF45" s="20">
        <v>0</v>
      </c>
      <c r="AG45" s="20">
        <v>5</v>
      </c>
      <c r="AH45" s="20">
        <v>13</v>
      </c>
      <c r="AI45" s="20">
        <v>0</v>
      </c>
      <c r="AJ45" s="20">
        <v>0</v>
      </c>
      <c r="AK45" s="20">
        <v>0</v>
      </c>
      <c r="AL45" s="20">
        <v>0</v>
      </c>
      <c r="AM45" s="20">
        <v>2</v>
      </c>
      <c r="AN45" s="20">
        <v>3</v>
      </c>
      <c r="AO45" s="20">
        <v>6</v>
      </c>
      <c r="AP45" s="20">
        <v>2</v>
      </c>
      <c r="AQ45" s="20">
        <v>50</v>
      </c>
      <c r="AR45" s="20">
        <v>3</v>
      </c>
      <c r="AS45" s="20">
        <v>43</v>
      </c>
      <c r="AT45" s="20">
        <v>97</v>
      </c>
      <c r="AU45" s="20">
        <v>4</v>
      </c>
      <c r="AV45" s="20">
        <v>0</v>
      </c>
      <c r="AW45" s="20">
        <v>0</v>
      </c>
      <c r="AX45" s="20">
        <v>5</v>
      </c>
      <c r="AY45" s="20">
        <v>5</v>
      </c>
      <c r="AZ45" s="20">
        <v>0</v>
      </c>
      <c r="BA45" s="20">
        <v>4</v>
      </c>
      <c r="BB45" s="20">
        <v>2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10</v>
      </c>
      <c r="BT45" s="20">
        <v>0</v>
      </c>
      <c r="BU45" s="20">
        <v>9</v>
      </c>
      <c r="BV45" s="20">
        <v>23</v>
      </c>
      <c r="BW45" s="20">
        <v>7</v>
      </c>
      <c r="BX45" s="20">
        <v>2</v>
      </c>
      <c r="BY45" s="20">
        <v>3</v>
      </c>
      <c r="BZ45" s="20">
        <v>19</v>
      </c>
      <c r="CA45" s="20">
        <v>56</v>
      </c>
      <c r="CB45" s="20">
        <v>0</v>
      </c>
      <c r="CC45" s="20">
        <v>77</v>
      </c>
      <c r="CD45" s="20">
        <v>195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</row>
    <row r="46" spans="2:90" ht="20.100000000000001" customHeight="1" thickBot="1" x14ac:dyDescent="0.25">
      <c r="B46" s="4" t="s">
        <v>233</v>
      </c>
      <c r="C46" s="20">
        <v>66</v>
      </c>
      <c r="D46" s="20">
        <v>7</v>
      </c>
      <c r="E46" s="20">
        <v>90</v>
      </c>
      <c r="F46" s="20">
        <v>210</v>
      </c>
      <c r="G46" s="20">
        <v>1</v>
      </c>
      <c r="H46" s="20">
        <v>0</v>
      </c>
      <c r="I46" s="20">
        <v>0</v>
      </c>
      <c r="J46" s="20">
        <v>1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5</v>
      </c>
      <c r="T46" s="20">
        <v>7</v>
      </c>
      <c r="U46" s="20">
        <v>8</v>
      </c>
      <c r="V46" s="20">
        <v>6</v>
      </c>
      <c r="W46" s="20">
        <v>21</v>
      </c>
      <c r="X46" s="20">
        <v>0</v>
      </c>
      <c r="Y46" s="20">
        <v>33</v>
      </c>
      <c r="Z46" s="20">
        <v>52</v>
      </c>
      <c r="AA46" s="20">
        <v>0</v>
      </c>
      <c r="AB46" s="20">
        <v>0</v>
      </c>
      <c r="AC46" s="20">
        <v>0</v>
      </c>
      <c r="AD46" s="20">
        <v>0</v>
      </c>
      <c r="AE46" s="20">
        <v>1</v>
      </c>
      <c r="AF46" s="20">
        <v>0</v>
      </c>
      <c r="AG46" s="20">
        <v>2</v>
      </c>
      <c r="AH46" s="20">
        <v>4</v>
      </c>
      <c r="AI46" s="20">
        <v>0</v>
      </c>
      <c r="AJ46" s="20">
        <v>0</v>
      </c>
      <c r="AK46" s="20">
        <v>0</v>
      </c>
      <c r="AL46" s="20">
        <v>0</v>
      </c>
      <c r="AM46" s="20">
        <v>4</v>
      </c>
      <c r="AN46" s="20">
        <v>0</v>
      </c>
      <c r="AO46" s="20">
        <v>1</v>
      </c>
      <c r="AP46" s="20">
        <v>53</v>
      </c>
      <c r="AQ46" s="20">
        <v>9</v>
      </c>
      <c r="AR46" s="20">
        <v>0</v>
      </c>
      <c r="AS46" s="20">
        <v>15</v>
      </c>
      <c r="AT46" s="20">
        <v>47</v>
      </c>
      <c r="AU46" s="20">
        <v>1</v>
      </c>
      <c r="AV46" s="20">
        <v>0</v>
      </c>
      <c r="AW46" s="20">
        <v>0</v>
      </c>
      <c r="AX46" s="20">
        <v>1</v>
      </c>
      <c r="AY46" s="20">
        <v>3</v>
      </c>
      <c r="AZ46" s="20">
        <v>0</v>
      </c>
      <c r="BA46" s="20">
        <v>1</v>
      </c>
      <c r="BB46" s="20">
        <v>2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1</v>
      </c>
      <c r="BT46" s="20">
        <v>0</v>
      </c>
      <c r="BU46" s="20">
        <v>1</v>
      </c>
      <c r="BV46" s="20">
        <v>1</v>
      </c>
      <c r="BW46" s="20">
        <v>7</v>
      </c>
      <c r="BX46" s="20">
        <v>0</v>
      </c>
      <c r="BY46" s="20">
        <v>5</v>
      </c>
      <c r="BZ46" s="20">
        <v>3</v>
      </c>
      <c r="CA46" s="20">
        <v>13</v>
      </c>
      <c r="CB46" s="20">
        <v>0</v>
      </c>
      <c r="CC46" s="20">
        <v>24</v>
      </c>
      <c r="CD46" s="20">
        <v>40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</row>
    <row r="47" spans="2:90" ht="20.100000000000001" customHeight="1" thickBot="1" x14ac:dyDescent="0.25">
      <c r="B47" s="4" t="s">
        <v>234</v>
      </c>
      <c r="C47" s="20">
        <v>295</v>
      </c>
      <c r="D47" s="20">
        <v>18</v>
      </c>
      <c r="E47" s="20">
        <v>377</v>
      </c>
      <c r="F47" s="20">
        <v>708</v>
      </c>
      <c r="G47" s="20">
        <v>5</v>
      </c>
      <c r="H47" s="20">
        <v>0</v>
      </c>
      <c r="I47" s="20">
        <v>7</v>
      </c>
      <c r="J47" s="20">
        <v>7</v>
      </c>
      <c r="K47" s="20">
        <v>2</v>
      </c>
      <c r="L47" s="20">
        <v>0</v>
      </c>
      <c r="M47" s="20">
        <v>2</v>
      </c>
      <c r="N47" s="20">
        <v>2</v>
      </c>
      <c r="O47" s="20">
        <v>0</v>
      </c>
      <c r="P47" s="20">
        <v>0</v>
      </c>
      <c r="Q47" s="20">
        <v>0</v>
      </c>
      <c r="R47" s="20">
        <v>0</v>
      </c>
      <c r="S47" s="20">
        <v>14</v>
      </c>
      <c r="T47" s="20">
        <v>5</v>
      </c>
      <c r="U47" s="20">
        <v>18</v>
      </c>
      <c r="V47" s="20">
        <v>7</v>
      </c>
      <c r="W47" s="20">
        <v>96</v>
      </c>
      <c r="X47" s="20">
        <v>0</v>
      </c>
      <c r="Y47" s="20">
        <v>111</v>
      </c>
      <c r="Z47" s="20">
        <v>272</v>
      </c>
      <c r="AA47" s="20">
        <v>2</v>
      </c>
      <c r="AB47" s="20">
        <v>1</v>
      </c>
      <c r="AC47" s="20">
        <v>4</v>
      </c>
      <c r="AD47" s="20">
        <v>0</v>
      </c>
      <c r="AE47" s="20">
        <v>7</v>
      </c>
      <c r="AF47" s="20">
        <v>0</v>
      </c>
      <c r="AG47" s="20">
        <v>9</v>
      </c>
      <c r="AH47" s="20">
        <v>13</v>
      </c>
      <c r="AI47" s="20">
        <v>0</v>
      </c>
      <c r="AJ47" s="20">
        <v>0</v>
      </c>
      <c r="AK47" s="20">
        <v>0</v>
      </c>
      <c r="AL47" s="20">
        <v>0</v>
      </c>
      <c r="AM47" s="20">
        <v>3</v>
      </c>
      <c r="AN47" s="20">
        <v>5</v>
      </c>
      <c r="AO47" s="20">
        <v>7</v>
      </c>
      <c r="AP47" s="20">
        <v>4</v>
      </c>
      <c r="AQ47" s="20">
        <v>68</v>
      </c>
      <c r="AR47" s="20">
        <v>0</v>
      </c>
      <c r="AS47" s="20">
        <v>84</v>
      </c>
      <c r="AT47" s="20">
        <v>121</v>
      </c>
      <c r="AU47" s="20">
        <v>1</v>
      </c>
      <c r="AV47" s="20">
        <v>0</v>
      </c>
      <c r="AW47" s="20">
        <v>1</v>
      </c>
      <c r="AX47" s="20">
        <v>3</v>
      </c>
      <c r="AY47" s="20">
        <v>18</v>
      </c>
      <c r="AZ47" s="20">
        <v>0</v>
      </c>
      <c r="BA47" s="20">
        <v>18</v>
      </c>
      <c r="BB47" s="20">
        <v>18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1</v>
      </c>
      <c r="BN47" s="20">
        <v>2</v>
      </c>
      <c r="BO47" s="20">
        <v>0</v>
      </c>
      <c r="BP47" s="20">
        <v>0</v>
      </c>
      <c r="BQ47" s="20">
        <v>0</v>
      </c>
      <c r="BR47" s="20">
        <v>0</v>
      </c>
      <c r="BS47" s="20">
        <v>5</v>
      </c>
      <c r="BT47" s="20">
        <v>0</v>
      </c>
      <c r="BU47" s="20">
        <v>7</v>
      </c>
      <c r="BV47" s="20">
        <v>20</v>
      </c>
      <c r="BW47" s="20">
        <v>5</v>
      </c>
      <c r="BX47" s="20">
        <v>7</v>
      </c>
      <c r="BY47" s="20">
        <v>20</v>
      </c>
      <c r="BZ47" s="20">
        <v>11</v>
      </c>
      <c r="CA47" s="20">
        <v>69</v>
      </c>
      <c r="CB47" s="20">
        <v>0</v>
      </c>
      <c r="CC47" s="20">
        <v>88</v>
      </c>
      <c r="CD47" s="20">
        <v>228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</row>
    <row r="48" spans="2:90" ht="20.100000000000001" customHeight="1" thickBot="1" x14ac:dyDescent="0.25">
      <c r="B48" s="4" t="s">
        <v>235</v>
      </c>
      <c r="C48" s="20">
        <v>59</v>
      </c>
      <c r="D48" s="20">
        <v>3</v>
      </c>
      <c r="E48" s="20">
        <v>48</v>
      </c>
      <c r="F48" s="20">
        <v>137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2</v>
      </c>
      <c r="T48" s="20">
        <v>1</v>
      </c>
      <c r="U48" s="20">
        <v>1</v>
      </c>
      <c r="V48" s="20">
        <v>4</v>
      </c>
      <c r="W48" s="20">
        <v>23</v>
      </c>
      <c r="X48" s="20">
        <v>0</v>
      </c>
      <c r="Y48" s="20">
        <v>22</v>
      </c>
      <c r="Z48" s="20">
        <v>61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1</v>
      </c>
      <c r="AO48" s="20">
        <v>0</v>
      </c>
      <c r="AP48" s="20">
        <v>1</v>
      </c>
      <c r="AQ48" s="20">
        <v>7</v>
      </c>
      <c r="AR48" s="20">
        <v>0</v>
      </c>
      <c r="AS48" s="20">
        <v>5</v>
      </c>
      <c r="AT48" s="20">
        <v>10</v>
      </c>
      <c r="AU48" s="20">
        <v>1</v>
      </c>
      <c r="AV48" s="20">
        <v>0</v>
      </c>
      <c r="AW48" s="20">
        <v>0</v>
      </c>
      <c r="AX48" s="20">
        <v>1</v>
      </c>
      <c r="AY48" s="20">
        <v>1</v>
      </c>
      <c r="AZ48" s="20">
        <v>0</v>
      </c>
      <c r="BA48" s="20">
        <v>0</v>
      </c>
      <c r="BB48" s="20">
        <v>2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3</v>
      </c>
      <c r="BT48" s="20">
        <v>0</v>
      </c>
      <c r="BU48" s="20">
        <v>9</v>
      </c>
      <c r="BV48" s="20">
        <v>8</v>
      </c>
      <c r="BW48" s="20">
        <v>1</v>
      </c>
      <c r="BX48" s="20">
        <v>1</v>
      </c>
      <c r="BY48" s="20">
        <v>1</v>
      </c>
      <c r="BZ48" s="20">
        <v>3</v>
      </c>
      <c r="CA48" s="20">
        <v>21</v>
      </c>
      <c r="CB48" s="20">
        <v>0</v>
      </c>
      <c r="CC48" s="20">
        <v>10</v>
      </c>
      <c r="CD48" s="20">
        <v>47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</row>
    <row r="49" spans="2:91" ht="20.100000000000001" customHeight="1" thickBot="1" x14ac:dyDescent="0.25">
      <c r="B49" s="4" t="s">
        <v>236</v>
      </c>
      <c r="C49" s="20">
        <v>27</v>
      </c>
      <c r="D49" s="20">
        <v>0</v>
      </c>
      <c r="E49" s="20">
        <v>27</v>
      </c>
      <c r="F49" s="20">
        <v>78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1</v>
      </c>
      <c r="T49" s="20">
        <v>0</v>
      </c>
      <c r="U49" s="20">
        <v>2</v>
      </c>
      <c r="V49" s="20">
        <v>5</v>
      </c>
      <c r="W49" s="20">
        <v>13</v>
      </c>
      <c r="X49" s="20">
        <v>0</v>
      </c>
      <c r="Y49" s="20">
        <v>11</v>
      </c>
      <c r="Z49" s="20">
        <v>15</v>
      </c>
      <c r="AA49" s="20">
        <v>0</v>
      </c>
      <c r="AB49" s="20">
        <v>0</v>
      </c>
      <c r="AC49" s="20">
        <v>1</v>
      </c>
      <c r="AD49" s="20">
        <v>0</v>
      </c>
      <c r="AE49" s="20">
        <v>0</v>
      </c>
      <c r="AF49" s="20">
        <v>0</v>
      </c>
      <c r="AG49" s="20">
        <v>1</v>
      </c>
      <c r="AH49" s="20">
        <v>2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</v>
      </c>
      <c r="AQ49" s="20">
        <v>4</v>
      </c>
      <c r="AR49" s="20">
        <v>0</v>
      </c>
      <c r="AS49" s="20">
        <v>2</v>
      </c>
      <c r="AT49" s="20">
        <v>21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1</v>
      </c>
      <c r="BV49" s="20">
        <v>4</v>
      </c>
      <c r="BW49" s="20">
        <v>1</v>
      </c>
      <c r="BX49" s="20">
        <v>0</v>
      </c>
      <c r="BY49" s="20">
        <v>3</v>
      </c>
      <c r="BZ49" s="20">
        <v>2</v>
      </c>
      <c r="CA49" s="20">
        <v>8</v>
      </c>
      <c r="CB49" s="20">
        <v>0</v>
      </c>
      <c r="CC49" s="20">
        <v>6</v>
      </c>
      <c r="CD49" s="20">
        <v>28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</row>
    <row r="50" spans="2:91" ht="20.100000000000001" customHeight="1" thickBot="1" x14ac:dyDescent="0.25">
      <c r="B50" s="4" t="s">
        <v>237</v>
      </c>
      <c r="C50" s="20">
        <v>76</v>
      </c>
      <c r="D50" s="20">
        <v>11</v>
      </c>
      <c r="E50" s="20">
        <v>95</v>
      </c>
      <c r="F50" s="20">
        <v>338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0</v>
      </c>
      <c r="S50" s="20">
        <v>5</v>
      </c>
      <c r="T50" s="20">
        <v>9</v>
      </c>
      <c r="U50" s="20">
        <v>14</v>
      </c>
      <c r="V50" s="20">
        <v>6</v>
      </c>
      <c r="W50" s="20">
        <v>27</v>
      </c>
      <c r="X50" s="20">
        <v>0</v>
      </c>
      <c r="Y50" s="20">
        <v>38</v>
      </c>
      <c r="Z50" s="20">
        <v>123</v>
      </c>
      <c r="AA50" s="20">
        <v>0</v>
      </c>
      <c r="AB50" s="20">
        <v>0</v>
      </c>
      <c r="AC50" s="20">
        <v>0</v>
      </c>
      <c r="AD50" s="20">
        <v>0</v>
      </c>
      <c r="AE50" s="20">
        <v>1</v>
      </c>
      <c r="AF50" s="20">
        <v>0</v>
      </c>
      <c r="AG50" s="20">
        <v>0</v>
      </c>
      <c r="AH50" s="20">
        <v>3</v>
      </c>
      <c r="AI50" s="20">
        <v>0</v>
      </c>
      <c r="AJ50" s="20">
        <v>0</v>
      </c>
      <c r="AK50" s="20">
        <v>0</v>
      </c>
      <c r="AL50" s="20">
        <v>0</v>
      </c>
      <c r="AM50" s="20">
        <v>1</v>
      </c>
      <c r="AN50" s="20">
        <v>1</v>
      </c>
      <c r="AO50" s="20">
        <v>1</v>
      </c>
      <c r="AP50" s="20">
        <v>1</v>
      </c>
      <c r="AQ50" s="20">
        <v>14</v>
      </c>
      <c r="AR50" s="20">
        <v>0</v>
      </c>
      <c r="AS50" s="20">
        <v>13</v>
      </c>
      <c r="AT50" s="20">
        <v>49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1</v>
      </c>
      <c r="BO50" s="20">
        <v>0</v>
      </c>
      <c r="BP50" s="20">
        <v>0</v>
      </c>
      <c r="BQ50" s="20">
        <v>0</v>
      </c>
      <c r="BR50" s="20">
        <v>0</v>
      </c>
      <c r="BS50" s="20">
        <v>8</v>
      </c>
      <c r="BT50" s="20">
        <v>0</v>
      </c>
      <c r="BU50" s="20">
        <v>7</v>
      </c>
      <c r="BV50" s="20">
        <v>31</v>
      </c>
      <c r="BW50" s="20">
        <v>3</v>
      </c>
      <c r="BX50" s="20">
        <v>1</v>
      </c>
      <c r="BY50" s="20">
        <v>3</v>
      </c>
      <c r="BZ50" s="20">
        <v>4</v>
      </c>
      <c r="CA50" s="20">
        <v>17</v>
      </c>
      <c r="CB50" s="20">
        <v>0</v>
      </c>
      <c r="CC50" s="20">
        <v>19</v>
      </c>
      <c r="CD50" s="20">
        <v>119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</row>
    <row r="51" spans="2:91" ht="20.100000000000001" customHeight="1" thickBot="1" x14ac:dyDescent="0.25">
      <c r="B51" s="4" t="s">
        <v>238</v>
      </c>
      <c r="C51" s="20">
        <v>24</v>
      </c>
      <c r="D51" s="20">
        <v>2</v>
      </c>
      <c r="E51" s="20">
        <v>30</v>
      </c>
      <c r="F51" s="20">
        <v>111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1</v>
      </c>
      <c r="T51" s="20">
        <v>1</v>
      </c>
      <c r="U51" s="20">
        <v>1</v>
      </c>
      <c r="V51" s="20">
        <v>1</v>
      </c>
      <c r="W51" s="20">
        <v>8</v>
      </c>
      <c r="X51" s="20">
        <v>0</v>
      </c>
      <c r="Y51" s="20">
        <v>12</v>
      </c>
      <c r="Z51" s="20">
        <v>50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1</v>
      </c>
      <c r="AQ51" s="20">
        <v>3</v>
      </c>
      <c r="AR51" s="20">
        <v>0</v>
      </c>
      <c r="AS51" s="20">
        <v>4</v>
      </c>
      <c r="AT51" s="20">
        <v>19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10</v>
      </c>
      <c r="BW51" s="20">
        <v>1</v>
      </c>
      <c r="BX51" s="20">
        <v>1</v>
      </c>
      <c r="BY51" s="20">
        <v>2</v>
      </c>
      <c r="BZ51" s="20">
        <v>0</v>
      </c>
      <c r="CA51" s="20">
        <v>11</v>
      </c>
      <c r="CB51" s="20">
        <v>0</v>
      </c>
      <c r="CC51" s="20">
        <v>11</v>
      </c>
      <c r="CD51" s="20">
        <v>30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</row>
    <row r="52" spans="2:91" ht="20.100000000000001" customHeight="1" thickBot="1" x14ac:dyDescent="0.25">
      <c r="B52" s="4" t="s">
        <v>239</v>
      </c>
      <c r="C52" s="20">
        <v>23</v>
      </c>
      <c r="D52" s="20">
        <v>0</v>
      </c>
      <c r="E52" s="20">
        <v>37</v>
      </c>
      <c r="F52" s="20">
        <v>66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1</v>
      </c>
      <c r="V52" s="20">
        <v>1</v>
      </c>
      <c r="W52" s="20">
        <v>5</v>
      </c>
      <c r="X52" s="20">
        <v>0</v>
      </c>
      <c r="Y52" s="20">
        <v>11</v>
      </c>
      <c r="Z52" s="20">
        <v>20</v>
      </c>
      <c r="AA52" s="20">
        <v>1</v>
      </c>
      <c r="AB52" s="20">
        <v>0</v>
      </c>
      <c r="AC52" s="20">
        <v>0</v>
      </c>
      <c r="AD52" s="20">
        <v>1</v>
      </c>
      <c r="AE52" s="20">
        <v>1</v>
      </c>
      <c r="AF52" s="20">
        <v>0</v>
      </c>
      <c r="AG52" s="20">
        <v>0</v>
      </c>
      <c r="AH52" s="20">
        <v>3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1</v>
      </c>
      <c r="AP52" s="20">
        <v>0</v>
      </c>
      <c r="AQ52" s="20">
        <v>5</v>
      </c>
      <c r="AR52" s="20">
        <v>0</v>
      </c>
      <c r="AS52" s="20">
        <v>8</v>
      </c>
      <c r="AT52" s="20">
        <v>9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1</v>
      </c>
      <c r="BV52" s="20">
        <v>9</v>
      </c>
      <c r="BW52" s="20">
        <v>0</v>
      </c>
      <c r="BX52" s="20">
        <v>0</v>
      </c>
      <c r="BY52" s="20">
        <v>0</v>
      </c>
      <c r="BZ52" s="20">
        <v>2</v>
      </c>
      <c r="CA52" s="20">
        <v>10</v>
      </c>
      <c r="CB52" s="20">
        <v>0</v>
      </c>
      <c r="CC52" s="20">
        <v>15</v>
      </c>
      <c r="CD52" s="20">
        <v>21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</row>
    <row r="53" spans="2:91" ht="20.100000000000001" customHeight="1" thickBot="1" x14ac:dyDescent="0.25">
      <c r="B53" s="4" t="s">
        <v>240</v>
      </c>
      <c r="C53" s="20">
        <v>63</v>
      </c>
      <c r="D53" s="20">
        <v>5</v>
      </c>
      <c r="E53" s="20">
        <v>84</v>
      </c>
      <c r="F53" s="20">
        <v>148</v>
      </c>
      <c r="G53" s="20">
        <v>0</v>
      </c>
      <c r="H53" s="20">
        <v>0</v>
      </c>
      <c r="I53" s="20">
        <v>0</v>
      </c>
      <c r="J53" s="20">
        <v>4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2</v>
      </c>
      <c r="T53" s="20">
        <v>3</v>
      </c>
      <c r="U53" s="20">
        <v>7</v>
      </c>
      <c r="V53" s="20">
        <v>1</v>
      </c>
      <c r="W53" s="20">
        <v>15</v>
      </c>
      <c r="X53" s="20">
        <v>0</v>
      </c>
      <c r="Y53" s="20">
        <v>34</v>
      </c>
      <c r="Z53" s="20">
        <v>50</v>
      </c>
      <c r="AA53" s="20">
        <v>0</v>
      </c>
      <c r="AB53" s="20">
        <v>0</v>
      </c>
      <c r="AC53" s="20">
        <v>0</v>
      </c>
      <c r="AD53" s="20">
        <v>0</v>
      </c>
      <c r="AE53" s="20">
        <v>1</v>
      </c>
      <c r="AF53" s="20">
        <v>0</v>
      </c>
      <c r="AG53" s="20">
        <v>0</v>
      </c>
      <c r="AH53" s="20">
        <v>2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1</v>
      </c>
      <c r="AP53" s="20">
        <v>3</v>
      </c>
      <c r="AQ53" s="20">
        <v>17</v>
      </c>
      <c r="AR53" s="20">
        <v>0</v>
      </c>
      <c r="AS53" s="20">
        <v>16</v>
      </c>
      <c r="AT53" s="20">
        <v>29</v>
      </c>
      <c r="AU53" s="20">
        <v>0</v>
      </c>
      <c r="AV53" s="20">
        <v>0</v>
      </c>
      <c r="AW53" s="20">
        <v>2</v>
      </c>
      <c r="AX53" s="20">
        <v>1</v>
      </c>
      <c r="AY53" s="20">
        <v>1</v>
      </c>
      <c r="AZ53" s="20">
        <v>0</v>
      </c>
      <c r="BA53" s="20">
        <v>0</v>
      </c>
      <c r="BB53" s="20">
        <v>3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4</v>
      </c>
      <c r="BT53" s="20">
        <v>0</v>
      </c>
      <c r="BU53" s="20">
        <v>10</v>
      </c>
      <c r="BV53" s="20">
        <v>5</v>
      </c>
      <c r="BW53" s="20">
        <v>8</v>
      </c>
      <c r="BX53" s="20">
        <v>2</v>
      </c>
      <c r="BY53" s="20">
        <v>5</v>
      </c>
      <c r="BZ53" s="20">
        <v>10</v>
      </c>
      <c r="CA53" s="20">
        <v>15</v>
      </c>
      <c r="CB53" s="20">
        <v>0</v>
      </c>
      <c r="CC53" s="20">
        <v>9</v>
      </c>
      <c r="CD53" s="20">
        <v>39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</row>
    <row r="54" spans="2:91" ht="20.100000000000001" customHeight="1" thickBot="1" x14ac:dyDescent="0.25">
      <c r="B54" s="4" t="s">
        <v>241</v>
      </c>
      <c r="C54" s="20">
        <v>631</v>
      </c>
      <c r="D54" s="20">
        <v>33</v>
      </c>
      <c r="E54" s="20">
        <v>788</v>
      </c>
      <c r="F54" s="20">
        <v>1502</v>
      </c>
      <c r="G54" s="20">
        <v>4</v>
      </c>
      <c r="H54" s="20">
        <v>0</v>
      </c>
      <c r="I54" s="20">
        <v>2</v>
      </c>
      <c r="J54" s="20">
        <v>7</v>
      </c>
      <c r="K54" s="20">
        <v>9</v>
      </c>
      <c r="L54" s="20">
        <v>0</v>
      </c>
      <c r="M54" s="20">
        <v>6</v>
      </c>
      <c r="N54" s="20">
        <v>17</v>
      </c>
      <c r="O54" s="20">
        <v>0</v>
      </c>
      <c r="P54" s="20">
        <v>0</v>
      </c>
      <c r="Q54" s="20">
        <v>0</v>
      </c>
      <c r="R54" s="20">
        <v>0</v>
      </c>
      <c r="S54" s="20">
        <v>17</v>
      </c>
      <c r="T54" s="20">
        <v>13</v>
      </c>
      <c r="U54" s="20">
        <v>31</v>
      </c>
      <c r="V54" s="20">
        <v>24</v>
      </c>
      <c r="W54" s="20">
        <v>203</v>
      </c>
      <c r="X54" s="20">
        <v>1</v>
      </c>
      <c r="Y54" s="20">
        <v>239</v>
      </c>
      <c r="Z54" s="20">
        <v>526</v>
      </c>
      <c r="AA54" s="20">
        <v>2</v>
      </c>
      <c r="AB54" s="20">
        <v>0</v>
      </c>
      <c r="AC54" s="20">
        <v>4</v>
      </c>
      <c r="AD54" s="20">
        <v>0</v>
      </c>
      <c r="AE54" s="20">
        <v>10</v>
      </c>
      <c r="AF54" s="20">
        <v>0</v>
      </c>
      <c r="AG54" s="20">
        <v>8</v>
      </c>
      <c r="AH54" s="20">
        <v>21</v>
      </c>
      <c r="AI54" s="20">
        <v>0</v>
      </c>
      <c r="AJ54" s="20">
        <v>0</v>
      </c>
      <c r="AK54" s="20">
        <v>0</v>
      </c>
      <c r="AL54" s="20">
        <v>0</v>
      </c>
      <c r="AM54" s="20">
        <v>8</v>
      </c>
      <c r="AN54" s="20">
        <v>4</v>
      </c>
      <c r="AO54" s="20">
        <v>13</v>
      </c>
      <c r="AP54" s="20">
        <v>11</v>
      </c>
      <c r="AQ54" s="20">
        <v>119</v>
      </c>
      <c r="AR54" s="20">
        <v>3</v>
      </c>
      <c r="AS54" s="20">
        <v>124</v>
      </c>
      <c r="AT54" s="20">
        <v>209</v>
      </c>
      <c r="AU54" s="20">
        <v>9</v>
      </c>
      <c r="AV54" s="20">
        <v>0</v>
      </c>
      <c r="AW54" s="20">
        <v>8</v>
      </c>
      <c r="AX54" s="20">
        <v>5</v>
      </c>
      <c r="AY54" s="20">
        <v>43</v>
      </c>
      <c r="AZ54" s="20">
        <v>0</v>
      </c>
      <c r="BA54" s="20">
        <v>57</v>
      </c>
      <c r="BB54" s="20">
        <v>106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1</v>
      </c>
      <c r="BL54" s="20">
        <v>0</v>
      </c>
      <c r="BM54" s="20">
        <v>1</v>
      </c>
      <c r="BN54" s="20">
        <v>3</v>
      </c>
      <c r="BO54" s="20">
        <v>0</v>
      </c>
      <c r="BP54" s="20">
        <v>0</v>
      </c>
      <c r="BQ54" s="20">
        <v>0</v>
      </c>
      <c r="BR54" s="20">
        <v>1</v>
      </c>
      <c r="BS54" s="20">
        <v>37</v>
      </c>
      <c r="BT54" s="20">
        <v>0</v>
      </c>
      <c r="BU54" s="20">
        <v>38</v>
      </c>
      <c r="BV54" s="20">
        <v>84</v>
      </c>
      <c r="BW54" s="20">
        <v>7</v>
      </c>
      <c r="BX54" s="20">
        <v>12</v>
      </c>
      <c r="BY54" s="20">
        <v>14</v>
      </c>
      <c r="BZ54" s="20">
        <v>19</v>
      </c>
      <c r="CA54" s="20">
        <v>162</v>
      </c>
      <c r="CB54" s="20">
        <v>0</v>
      </c>
      <c r="CC54" s="20">
        <v>243</v>
      </c>
      <c r="CD54" s="20">
        <v>469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</row>
    <row r="55" spans="2:91" ht="20.100000000000001" customHeight="1" thickBot="1" x14ac:dyDescent="0.25">
      <c r="B55" s="4" t="s">
        <v>242</v>
      </c>
      <c r="C55" s="20">
        <v>218</v>
      </c>
      <c r="D55" s="20">
        <v>10</v>
      </c>
      <c r="E55" s="20">
        <v>240</v>
      </c>
      <c r="F55" s="20">
        <v>663</v>
      </c>
      <c r="G55" s="20">
        <v>0</v>
      </c>
      <c r="H55" s="20">
        <v>0</v>
      </c>
      <c r="I55" s="20">
        <v>1</v>
      </c>
      <c r="J55" s="20">
        <v>1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9</v>
      </c>
      <c r="T55" s="20">
        <v>9</v>
      </c>
      <c r="U55" s="20">
        <v>21</v>
      </c>
      <c r="V55" s="20">
        <v>11</v>
      </c>
      <c r="W55" s="20">
        <v>60</v>
      </c>
      <c r="X55" s="20">
        <v>0</v>
      </c>
      <c r="Y55" s="20">
        <v>72</v>
      </c>
      <c r="Z55" s="20">
        <v>222</v>
      </c>
      <c r="AA55" s="20">
        <v>2</v>
      </c>
      <c r="AB55" s="20">
        <v>0</v>
      </c>
      <c r="AC55" s="20">
        <v>1</v>
      </c>
      <c r="AD55" s="20">
        <v>1</v>
      </c>
      <c r="AE55" s="20">
        <v>2</v>
      </c>
      <c r="AF55" s="20">
        <v>0</v>
      </c>
      <c r="AG55" s="20">
        <v>5</v>
      </c>
      <c r="AH55" s="20">
        <v>11</v>
      </c>
      <c r="AI55" s="20">
        <v>0</v>
      </c>
      <c r="AJ55" s="20">
        <v>0</v>
      </c>
      <c r="AK55" s="20">
        <v>0</v>
      </c>
      <c r="AL55" s="20">
        <v>0</v>
      </c>
      <c r="AM55" s="20">
        <v>5</v>
      </c>
      <c r="AN55" s="20">
        <v>0</v>
      </c>
      <c r="AO55" s="20">
        <v>2</v>
      </c>
      <c r="AP55" s="20">
        <v>10</v>
      </c>
      <c r="AQ55" s="20">
        <v>32</v>
      </c>
      <c r="AR55" s="20">
        <v>0</v>
      </c>
      <c r="AS55" s="20">
        <v>16</v>
      </c>
      <c r="AT55" s="20">
        <v>92</v>
      </c>
      <c r="AU55" s="20">
        <v>0</v>
      </c>
      <c r="AV55" s="20">
        <v>0</v>
      </c>
      <c r="AW55" s="20">
        <v>1</v>
      </c>
      <c r="AX55" s="20">
        <v>1</v>
      </c>
      <c r="AY55" s="20">
        <v>1</v>
      </c>
      <c r="AZ55" s="20">
        <v>0</v>
      </c>
      <c r="BA55" s="20">
        <v>1</v>
      </c>
      <c r="BB55" s="20">
        <v>1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7</v>
      </c>
      <c r="BT55" s="20">
        <v>0</v>
      </c>
      <c r="BU55" s="20">
        <v>7</v>
      </c>
      <c r="BV55" s="20">
        <v>27</v>
      </c>
      <c r="BW55" s="20">
        <v>19</v>
      </c>
      <c r="BX55" s="20">
        <v>1</v>
      </c>
      <c r="BY55" s="20">
        <v>20</v>
      </c>
      <c r="BZ55" s="20">
        <v>12</v>
      </c>
      <c r="CA55" s="20">
        <v>81</v>
      </c>
      <c r="CB55" s="20">
        <v>0</v>
      </c>
      <c r="CC55" s="20">
        <v>93</v>
      </c>
      <c r="CD55" s="20">
        <v>274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</row>
    <row r="56" spans="2:91" ht="20.100000000000001" customHeight="1" thickBot="1" x14ac:dyDescent="0.25">
      <c r="B56" s="4" t="s">
        <v>243</v>
      </c>
      <c r="C56" s="20">
        <v>50</v>
      </c>
      <c r="D56" s="20">
        <v>0</v>
      </c>
      <c r="E56" s="20">
        <v>44</v>
      </c>
      <c r="F56" s="20">
        <v>204</v>
      </c>
      <c r="G56" s="20">
        <v>2</v>
      </c>
      <c r="H56" s="20">
        <v>0</v>
      </c>
      <c r="I56" s="20">
        <v>0</v>
      </c>
      <c r="J56" s="20">
        <v>4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2</v>
      </c>
      <c r="T56" s="20">
        <v>0</v>
      </c>
      <c r="U56" s="20">
        <v>2</v>
      </c>
      <c r="V56" s="20">
        <v>0</v>
      </c>
      <c r="W56" s="20">
        <v>13</v>
      </c>
      <c r="X56" s="20">
        <v>0</v>
      </c>
      <c r="Y56" s="20">
        <v>17</v>
      </c>
      <c r="Z56" s="20">
        <v>70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1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1</v>
      </c>
      <c r="AP56" s="20">
        <v>0</v>
      </c>
      <c r="AQ56" s="20">
        <v>3</v>
      </c>
      <c r="AR56" s="20">
        <v>0</v>
      </c>
      <c r="AS56" s="20">
        <v>13</v>
      </c>
      <c r="AT56" s="20">
        <v>37</v>
      </c>
      <c r="AU56" s="20">
        <v>0</v>
      </c>
      <c r="AV56" s="20">
        <v>0</v>
      </c>
      <c r="AW56" s="20">
        <v>0</v>
      </c>
      <c r="AX56" s="20">
        <v>1</v>
      </c>
      <c r="AY56" s="20">
        <v>1</v>
      </c>
      <c r="AZ56" s="20">
        <v>0</v>
      </c>
      <c r="BA56" s="20">
        <v>0</v>
      </c>
      <c r="BB56" s="20">
        <v>2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4</v>
      </c>
      <c r="BT56" s="20">
        <v>0</v>
      </c>
      <c r="BU56" s="20">
        <v>1</v>
      </c>
      <c r="BV56" s="20">
        <v>16</v>
      </c>
      <c r="BW56" s="20">
        <v>2</v>
      </c>
      <c r="BX56" s="20">
        <v>0</v>
      </c>
      <c r="BY56" s="20">
        <v>2</v>
      </c>
      <c r="BZ56" s="20">
        <v>1</v>
      </c>
      <c r="CA56" s="20">
        <v>23</v>
      </c>
      <c r="CB56" s="20">
        <v>0</v>
      </c>
      <c r="CC56" s="20">
        <v>8</v>
      </c>
      <c r="CD56" s="20">
        <v>72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</row>
    <row r="57" spans="2:91" ht="20.100000000000001" customHeight="1" thickBot="1" x14ac:dyDescent="0.25">
      <c r="B57" s="4" t="s">
        <v>244</v>
      </c>
      <c r="C57" s="20">
        <v>54</v>
      </c>
      <c r="D57" s="20">
        <v>0</v>
      </c>
      <c r="E57" s="20">
        <v>64</v>
      </c>
      <c r="F57" s="20">
        <v>111</v>
      </c>
      <c r="G57" s="20">
        <v>0</v>
      </c>
      <c r="H57" s="20">
        <v>0</v>
      </c>
      <c r="I57" s="20">
        <v>1</v>
      </c>
      <c r="J57" s="20">
        <v>2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2</v>
      </c>
      <c r="T57" s="20">
        <v>0</v>
      </c>
      <c r="U57" s="20">
        <v>3</v>
      </c>
      <c r="V57" s="20">
        <v>1</v>
      </c>
      <c r="W57" s="20">
        <v>18</v>
      </c>
      <c r="X57" s="20">
        <v>0</v>
      </c>
      <c r="Y57" s="20">
        <v>27</v>
      </c>
      <c r="Z57" s="20">
        <v>31</v>
      </c>
      <c r="AA57" s="20">
        <v>1</v>
      </c>
      <c r="AB57" s="20">
        <v>0</v>
      </c>
      <c r="AC57" s="20">
        <v>1</v>
      </c>
      <c r="AD57" s="20">
        <v>0</v>
      </c>
      <c r="AE57" s="20">
        <v>1</v>
      </c>
      <c r="AF57" s="20">
        <v>0</v>
      </c>
      <c r="AG57" s="20">
        <v>0</v>
      </c>
      <c r="AH57" s="20">
        <v>3</v>
      </c>
      <c r="AI57" s="20">
        <v>0</v>
      </c>
      <c r="AJ57" s="20">
        <v>0</v>
      </c>
      <c r="AK57" s="20">
        <v>0</v>
      </c>
      <c r="AL57" s="20">
        <v>0</v>
      </c>
      <c r="AM57" s="20">
        <v>2</v>
      </c>
      <c r="AN57" s="20">
        <v>0</v>
      </c>
      <c r="AO57" s="20">
        <v>2</v>
      </c>
      <c r="AP57" s="20">
        <v>0</v>
      </c>
      <c r="AQ57" s="20">
        <v>14</v>
      </c>
      <c r="AR57" s="20">
        <v>0</v>
      </c>
      <c r="AS57" s="20">
        <v>12</v>
      </c>
      <c r="AT57" s="20">
        <v>28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2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2</v>
      </c>
      <c r="BT57" s="20">
        <v>0</v>
      </c>
      <c r="BU57" s="20">
        <v>4</v>
      </c>
      <c r="BV57" s="20">
        <v>8</v>
      </c>
      <c r="BW57" s="20">
        <v>1</v>
      </c>
      <c r="BX57" s="20">
        <v>0</v>
      </c>
      <c r="BY57" s="20">
        <v>1</v>
      </c>
      <c r="BZ57" s="20">
        <v>2</v>
      </c>
      <c r="CA57" s="20">
        <v>13</v>
      </c>
      <c r="CB57" s="20">
        <v>0</v>
      </c>
      <c r="CC57" s="20">
        <v>11</v>
      </c>
      <c r="CD57" s="20">
        <v>36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</row>
    <row r="58" spans="2:91" ht="20.100000000000001" customHeight="1" thickBot="1" x14ac:dyDescent="0.25">
      <c r="B58" s="4" t="s">
        <v>270</v>
      </c>
      <c r="C58" s="20">
        <v>61</v>
      </c>
      <c r="D58" s="20">
        <v>0</v>
      </c>
      <c r="E58" s="20">
        <v>40</v>
      </c>
      <c r="F58" s="20">
        <v>148</v>
      </c>
      <c r="G58" s="20">
        <v>2</v>
      </c>
      <c r="H58" s="20">
        <v>0</v>
      </c>
      <c r="I58" s="20">
        <v>1</v>
      </c>
      <c r="J58" s="20">
        <v>2</v>
      </c>
      <c r="K58" s="20">
        <v>2</v>
      </c>
      <c r="L58" s="20">
        <v>0</v>
      </c>
      <c r="M58" s="20">
        <v>0</v>
      </c>
      <c r="N58" s="20">
        <v>2</v>
      </c>
      <c r="O58" s="20">
        <v>0</v>
      </c>
      <c r="P58" s="20">
        <v>0</v>
      </c>
      <c r="Q58" s="20">
        <v>0</v>
      </c>
      <c r="R58" s="20">
        <v>0</v>
      </c>
      <c r="S58" s="20">
        <v>6</v>
      </c>
      <c r="T58" s="20">
        <v>0</v>
      </c>
      <c r="U58" s="20">
        <v>3</v>
      </c>
      <c r="V58" s="20">
        <v>3</v>
      </c>
      <c r="W58" s="20">
        <v>21</v>
      </c>
      <c r="X58" s="20">
        <v>0</v>
      </c>
      <c r="Y58" s="20">
        <v>12</v>
      </c>
      <c r="Z58" s="20">
        <v>52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1</v>
      </c>
      <c r="AI58" s="20">
        <v>0</v>
      </c>
      <c r="AJ58" s="20">
        <v>0</v>
      </c>
      <c r="AK58" s="20">
        <v>0</v>
      </c>
      <c r="AL58" s="20">
        <v>0</v>
      </c>
      <c r="AM58" s="20">
        <v>2</v>
      </c>
      <c r="AN58" s="20">
        <v>0</v>
      </c>
      <c r="AO58" s="20">
        <v>4</v>
      </c>
      <c r="AP58" s="20">
        <v>3</v>
      </c>
      <c r="AQ58" s="20">
        <v>14</v>
      </c>
      <c r="AR58" s="20">
        <v>0</v>
      </c>
      <c r="AS58" s="20">
        <v>9</v>
      </c>
      <c r="AT58" s="20">
        <v>38</v>
      </c>
      <c r="AU58" s="20">
        <v>0</v>
      </c>
      <c r="AV58" s="20">
        <v>0</v>
      </c>
      <c r="AW58" s="20">
        <v>0</v>
      </c>
      <c r="AX58" s="20">
        <v>0</v>
      </c>
      <c r="AY58" s="20">
        <v>1</v>
      </c>
      <c r="AZ58" s="20">
        <v>0</v>
      </c>
      <c r="BA58" s="20">
        <v>0</v>
      </c>
      <c r="BB58" s="20">
        <v>1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5</v>
      </c>
      <c r="BT58" s="20">
        <v>0</v>
      </c>
      <c r="BU58" s="20">
        <v>1</v>
      </c>
      <c r="BV58" s="20">
        <v>9</v>
      </c>
      <c r="BW58" s="20">
        <v>1</v>
      </c>
      <c r="BX58" s="20">
        <v>0</v>
      </c>
      <c r="BY58" s="20">
        <v>3</v>
      </c>
      <c r="BZ58" s="20">
        <v>1</v>
      </c>
      <c r="CA58" s="20">
        <v>7</v>
      </c>
      <c r="CB58" s="20">
        <v>0</v>
      </c>
      <c r="CC58" s="20">
        <v>7</v>
      </c>
      <c r="CD58" s="20">
        <v>36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</row>
    <row r="59" spans="2:91" ht="20.100000000000001" customHeight="1" thickBot="1" x14ac:dyDescent="0.25">
      <c r="B59" s="4" t="s">
        <v>246</v>
      </c>
      <c r="C59" s="20">
        <v>80</v>
      </c>
      <c r="D59" s="20">
        <v>4</v>
      </c>
      <c r="E59" s="20">
        <v>104</v>
      </c>
      <c r="F59" s="20">
        <v>261</v>
      </c>
      <c r="G59" s="20">
        <v>1</v>
      </c>
      <c r="H59" s="20">
        <v>0</v>
      </c>
      <c r="I59" s="20">
        <v>0</v>
      </c>
      <c r="J59" s="20">
        <v>2</v>
      </c>
      <c r="K59" s="20">
        <v>0</v>
      </c>
      <c r="L59" s="20">
        <v>0</v>
      </c>
      <c r="M59" s="20">
        <v>0</v>
      </c>
      <c r="N59" s="20">
        <v>1</v>
      </c>
      <c r="O59" s="20">
        <v>0</v>
      </c>
      <c r="P59" s="20">
        <v>0</v>
      </c>
      <c r="Q59" s="20">
        <v>0</v>
      </c>
      <c r="R59" s="20">
        <v>1</v>
      </c>
      <c r="S59" s="20">
        <v>1</v>
      </c>
      <c r="T59" s="20">
        <v>4</v>
      </c>
      <c r="U59" s="20">
        <v>7</v>
      </c>
      <c r="V59" s="20">
        <v>0</v>
      </c>
      <c r="W59" s="20">
        <v>17</v>
      </c>
      <c r="X59" s="20">
        <v>0</v>
      </c>
      <c r="Y59" s="20">
        <v>27</v>
      </c>
      <c r="Z59" s="20">
        <v>67</v>
      </c>
      <c r="AA59" s="20">
        <v>1</v>
      </c>
      <c r="AB59" s="20">
        <v>0</v>
      </c>
      <c r="AC59" s="20">
        <v>0</v>
      </c>
      <c r="AD59" s="20">
        <v>1</v>
      </c>
      <c r="AE59" s="20">
        <v>0</v>
      </c>
      <c r="AF59" s="20">
        <v>0</v>
      </c>
      <c r="AG59" s="20">
        <v>0</v>
      </c>
      <c r="AH59" s="20">
        <v>4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1</v>
      </c>
      <c r="AP59" s="20">
        <v>1</v>
      </c>
      <c r="AQ59" s="20">
        <v>22</v>
      </c>
      <c r="AR59" s="20">
        <v>0</v>
      </c>
      <c r="AS59" s="20">
        <v>25</v>
      </c>
      <c r="AT59" s="20">
        <v>78</v>
      </c>
      <c r="AU59" s="20">
        <v>0</v>
      </c>
      <c r="AV59" s="20">
        <v>0</v>
      </c>
      <c r="AW59" s="20">
        <v>1</v>
      </c>
      <c r="AX59" s="20">
        <v>0</v>
      </c>
      <c r="AY59" s="20">
        <v>1</v>
      </c>
      <c r="AZ59" s="20">
        <v>0</v>
      </c>
      <c r="BA59" s="20">
        <v>1</v>
      </c>
      <c r="BB59" s="20">
        <v>1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1</v>
      </c>
      <c r="BO59" s="20">
        <v>0</v>
      </c>
      <c r="BP59" s="20">
        <v>0</v>
      </c>
      <c r="BQ59" s="20">
        <v>0</v>
      </c>
      <c r="BR59" s="20">
        <v>0</v>
      </c>
      <c r="BS59" s="20">
        <v>2</v>
      </c>
      <c r="BT59" s="20">
        <v>0</v>
      </c>
      <c r="BU59" s="20">
        <v>7</v>
      </c>
      <c r="BV59" s="20">
        <v>19</v>
      </c>
      <c r="BW59" s="20">
        <v>4</v>
      </c>
      <c r="BX59" s="20">
        <v>0</v>
      </c>
      <c r="BY59" s="20">
        <v>2</v>
      </c>
      <c r="BZ59" s="20">
        <v>4</v>
      </c>
      <c r="CA59" s="20">
        <v>31</v>
      </c>
      <c r="CB59" s="20">
        <v>0</v>
      </c>
      <c r="CC59" s="20">
        <v>33</v>
      </c>
      <c r="CD59" s="20">
        <v>81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</row>
    <row r="60" spans="2:91" ht="20.100000000000001" customHeight="1" thickBot="1" x14ac:dyDescent="0.25">
      <c r="B60" s="4" t="s">
        <v>247</v>
      </c>
      <c r="C60" s="20">
        <v>31</v>
      </c>
      <c r="D60" s="20">
        <v>0</v>
      </c>
      <c r="E60" s="20">
        <v>35</v>
      </c>
      <c r="F60" s="20">
        <v>130</v>
      </c>
      <c r="G60" s="20">
        <v>0</v>
      </c>
      <c r="H60" s="20">
        <v>0</v>
      </c>
      <c r="I60" s="20">
        <v>0</v>
      </c>
      <c r="J60" s="20">
        <v>1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1</v>
      </c>
      <c r="V60" s="20">
        <v>1</v>
      </c>
      <c r="W60" s="20">
        <v>9</v>
      </c>
      <c r="X60" s="20">
        <v>0</v>
      </c>
      <c r="Y60" s="20">
        <v>10</v>
      </c>
      <c r="Z60" s="20">
        <v>37</v>
      </c>
      <c r="AA60" s="20">
        <v>0</v>
      </c>
      <c r="AB60" s="20">
        <v>0</v>
      </c>
      <c r="AC60" s="20">
        <v>0</v>
      </c>
      <c r="AD60" s="20">
        <v>0</v>
      </c>
      <c r="AE60" s="20">
        <v>1</v>
      </c>
      <c r="AF60" s="20">
        <v>0</v>
      </c>
      <c r="AG60" s="20">
        <v>1</v>
      </c>
      <c r="AH60" s="20">
        <v>4</v>
      </c>
      <c r="AI60" s="20">
        <v>0</v>
      </c>
      <c r="AJ60" s="20">
        <v>0</v>
      </c>
      <c r="AK60" s="20">
        <v>0</v>
      </c>
      <c r="AL60" s="20">
        <v>0</v>
      </c>
      <c r="AM60" s="20">
        <v>1</v>
      </c>
      <c r="AN60" s="20">
        <v>0</v>
      </c>
      <c r="AO60" s="20">
        <v>1</v>
      </c>
      <c r="AP60" s="20">
        <v>1</v>
      </c>
      <c r="AQ60" s="20">
        <v>7</v>
      </c>
      <c r="AR60" s="20">
        <v>0</v>
      </c>
      <c r="AS60" s="20">
        <v>7</v>
      </c>
      <c r="AT60" s="20">
        <v>38</v>
      </c>
      <c r="AU60" s="20">
        <v>0</v>
      </c>
      <c r="AV60" s="20">
        <v>0</v>
      </c>
      <c r="AW60" s="20">
        <v>0</v>
      </c>
      <c r="AX60" s="20">
        <v>1</v>
      </c>
      <c r="AY60" s="20">
        <v>0</v>
      </c>
      <c r="AZ60" s="20">
        <v>0</v>
      </c>
      <c r="BA60" s="20">
        <v>2</v>
      </c>
      <c r="BB60" s="20">
        <v>1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1</v>
      </c>
      <c r="BT60" s="20">
        <v>0</v>
      </c>
      <c r="BU60" s="20">
        <v>1</v>
      </c>
      <c r="BV60" s="20">
        <v>8</v>
      </c>
      <c r="BW60" s="20">
        <v>3</v>
      </c>
      <c r="BX60" s="20">
        <v>0</v>
      </c>
      <c r="BY60" s="20">
        <v>2</v>
      </c>
      <c r="BZ60" s="20">
        <v>2</v>
      </c>
      <c r="CA60" s="20">
        <v>9</v>
      </c>
      <c r="CB60" s="20">
        <v>0</v>
      </c>
      <c r="CC60" s="20">
        <v>10</v>
      </c>
      <c r="CD60" s="20">
        <v>36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</row>
    <row r="61" spans="2:91" ht="20.100000000000001" customHeight="1" thickBot="1" x14ac:dyDescent="0.25">
      <c r="B61" s="7" t="s">
        <v>22</v>
      </c>
      <c r="C61" s="9">
        <f>SUM(C11:C60)</f>
        <v>4431</v>
      </c>
      <c r="D61" s="9">
        <f t="shared" ref="D61:AT61" si="0">SUM(D11:D60)</f>
        <v>208</v>
      </c>
      <c r="E61" s="9">
        <f t="shared" si="0"/>
        <v>5305</v>
      </c>
      <c r="F61" s="9">
        <f t="shared" si="0"/>
        <v>13268</v>
      </c>
      <c r="G61" s="9">
        <f t="shared" si="0"/>
        <v>42</v>
      </c>
      <c r="H61" s="9">
        <f t="shared" si="0"/>
        <v>0</v>
      </c>
      <c r="I61" s="9">
        <f t="shared" si="0"/>
        <v>32</v>
      </c>
      <c r="J61" s="9">
        <f t="shared" si="0"/>
        <v>98</v>
      </c>
      <c r="K61" s="9">
        <f t="shared" si="0"/>
        <v>22</v>
      </c>
      <c r="L61" s="9">
        <f t="shared" si="0"/>
        <v>0</v>
      </c>
      <c r="M61" s="9">
        <f t="shared" si="0"/>
        <v>23</v>
      </c>
      <c r="N61" s="9">
        <f t="shared" si="0"/>
        <v>39</v>
      </c>
      <c r="O61" s="9">
        <f t="shared" si="0"/>
        <v>0</v>
      </c>
      <c r="P61" s="9">
        <f t="shared" si="0"/>
        <v>0</v>
      </c>
      <c r="Q61" s="9">
        <f t="shared" si="0"/>
        <v>1</v>
      </c>
      <c r="R61" s="9">
        <f t="shared" si="0"/>
        <v>2</v>
      </c>
      <c r="S61" s="9">
        <f t="shared" si="0"/>
        <v>175</v>
      </c>
      <c r="T61" s="9">
        <f t="shared" si="0"/>
        <v>109</v>
      </c>
      <c r="U61" s="9">
        <f t="shared" si="0"/>
        <v>283</v>
      </c>
      <c r="V61" s="9">
        <f t="shared" si="0"/>
        <v>206</v>
      </c>
      <c r="W61" s="9">
        <f t="shared" si="0"/>
        <v>1452</v>
      </c>
      <c r="X61" s="9">
        <f t="shared" si="0"/>
        <v>2</v>
      </c>
      <c r="Y61" s="9">
        <f t="shared" si="0"/>
        <v>1725</v>
      </c>
      <c r="Z61" s="9">
        <f t="shared" si="0"/>
        <v>4732</v>
      </c>
      <c r="AA61" s="9">
        <f t="shared" si="0"/>
        <v>15</v>
      </c>
      <c r="AB61" s="9">
        <f t="shared" si="0"/>
        <v>1</v>
      </c>
      <c r="AC61" s="9">
        <f t="shared" si="0"/>
        <v>18</v>
      </c>
      <c r="AD61" s="9">
        <f t="shared" si="0"/>
        <v>13</v>
      </c>
      <c r="AE61" s="9">
        <f t="shared" si="0"/>
        <v>51</v>
      </c>
      <c r="AF61" s="9">
        <f t="shared" si="0"/>
        <v>0</v>
      </c>
      <c r="AG61" s="9">
        <f t="shared" si="0"/>
        <v>53</v>
      </c>
      <c r="AH61" s="9">
        <f t="shared" si="0"/>
        <v>173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79</v>
      </c>
      <c r="AN61" s="9">
        <f t="shared" si="0"/>
        <v>27</v>
      </c>
      <c r="AO61" s="9">
        <f t="shared" si="0"/>
        <v>102</v>
      </c>
      <c r="AP61" s="9">
        <f t="shared" si="0"/>
        <v>150</v>
      </c>
      <c r="AQ61" s="9">
        <f t="shared" si="0"/>
        <v>869</v>
      </c>
      <c r="AR61" s="9">
        <f t="shared" si="0"/>
        <v>6</v>
      </c>
      <c r="AS61" s="9">
        <f t="shared" si="0"/>
        <v>919</v>
      </c>
      <c r="AT61" s="9">
        <f t="shared" si="0"/>
        <v>2143</v>
      </c>
      <c r="AU61" s="9">
        <f t="shared" ref="AU61:CL61" si="1">SUM(AU11:AU60)</f>
        <v>29</v>
      </c>
      <c r="AV61" s="9">
        <f t="shared" si="1"/>
        <v>0</v>
      </c>
      <c r="AW61" s="9">
        <f t="shared" si="1"/>
        <v>20</v>
      </c>
      <c r="AX61" s="9">
        <f t="shared" si="1"/>
        <v>50</v>
      </c>
      <c r="AY61" s="9">
        <f t="shared" si="1"/>
        <v>142</v>
      </c>
      <c r="AZ61" s="9">
        <f t="shared" si="1"/>
        <v>0</v>
      </c>
      <c r="BA61" s="9">
        <f t="shared" si="1"/>
        <v>159</v>
      </c>
      <c r="BB61" s="9">
        <f t="shared" si="1"/>
        <v>274</v>
      </c>
      <c r="BC61" s="9">
        <f t="shared" si="1"/>
        <v>0</v>
      </c>
      <c r="BD61" s="9">
        <f t="shared" si="1"/>
        <v>0</v>
      </c>
      <c r="BE61" s="9">
        <f t="shared" si="1"/>
        <v>0</v>
      </c>
      <c r="BF61" s="9">
        <f t="shared" si="1"/>
        <v>0</v>
      </c>
      <c r="BG61" s="9">
        <f t="shared" si="1"/>
        <v>1</v>
      </c>
      <c r="BH61" s="9">
        <f t="shared" si="1"/>
        <v>0</v>
      </c>
      <c r="BI61" s="9">
        <f t="shared" si="1"/>
        <v>0</v>
      </c>
      <c r="BJ61" s="9">
        <f t="shared" si="1"/>
        <v>1</v>
      </c>
      <c r="BK61" s="9">
        <f t="shared" si="1"/>
        <v>5</v>
      </c>
      <c r="BL61" s="9">
        <f t="shared" si="1"/>
        <v>0</v>
      </c>
      <c r="BM61" s="9">
        <f t="shared" si="1"/>
        <v>9</v>
      </c>
      <c r="BN61" s="9">
        <f t="shared" si="1"/>
        <v>21</v>
      </c>
      <c r="BO61" s="9">
        <f t="shared" si="1"/>
        <v>1</v>
      </c>
      <c r="BP61" s="9">
        <f t="shared" si="1"/>
        <v>0</v>
      </c>
      <c r="BQ61" s="9">
        <f t="shared" si="1"/>
        <v>1</v>
      </c>
      <c r="BR61" s="9">
        <f t="shared" si="1"/>
        <v>1</v>
      </c>
      <c r="BS61" s="9">
        <f t="shared" si="1"/>
        <v>175</v>
      </c>
      <c r="BT61" s="9">
        <f t="shared" si="1"/>
        <v>0</v>
      </c>
      <c r="BU61" s="9">
        <f t="shared" si="1"/>
        <v>189</v>
      </c>
      <c r="BV61" s="9">
        <f t="shared" si="1"/>
        <v>590</v>
      </c>
      <c r="BW61" s="9">
        <f t="shared" si="1"/>
        <v>134</v>
      </c>
      <c r="BX61" s="9">
        <f t="shared" si="1"/>
        <v>61</v>
      </c>
      <c r="BY61" s="9">
        <f t="shared" si="1"/>
        <v>193</v>
      </c>
      <c r="BZ61" s="9">
        <f t="shared" si="1"/>
        <v>251</v>
      </c>
      <c r="CA61" s="9">
        <f t="shared" si="1"/>
        <v>1238</v>
      </c>
      <c r="CB61" s="9">
        <f t="shared" si="1"/>
        <v>2</v>
      </c>
      <c r="CC61" s="9">
        <f t="shared" si="1"/>
        <v>1577</v>
      </c>
      <c r="CD61" s="9">
        <f t="shared" si="1"/>
        <v>4518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1</v>
      </c>
      <c r="CI61" s="9">
        <f t="shared" si="1"/>
        <v>1</v>
      </c>
      <c r="CJ61" s="9">
        <f t="shared" si="1"/>
        <v>0</v>
      </c>
      <c r="CK61" s="9">
        <f t="shared" si="1"/>
        <v>1</v>
      </c>
      <c r="CL61" s="9">
        <f t="shared" si="1"/>
        <v>5</v>
      </c>
      <c r="CM61" s="58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89" t="s">
        <v>82</v>
      </c>
      <c r="D9" s="82"/>
      <c r="E9" s="82"/>
      <c r="F9" s="89" t="s">
        <v>83</v>
      </c>
      <c r="G9" s="82"/>
      <c r="H9" s="82"/>
      <c r="I9" s="89" t="s">
        <v>84</v>
      </c>
      <c r="J9" s="82"/>
      <c r="K9" s="82"/>
      <c r="L9" s="89" t="s">
        <v>85</v>
      </c>
      <c r="M9" s="82"/>
      <c r="N9" s="82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9">
        <v>10</v>
      </c>
      <c r="D11" s="19">
        <v>22</v>
      </c>
      <c r="E11" s="19">
        <v>36</v>
      </c>
      <c r="F11" s="19">
        <v>1</v>
      </c>
      <c r="G11" s="19">
        <v>1</v>
      </c>
      <c r="H11" s="19">
        <v>2</v>
      </c>
      <c r="I11" s="19">
        <v>9</v>
      </c>
      <c r="J11" s="19">
        <v>17</v>
      </c>
      <c r="K11" s="19">
        <v>32</v>
      </c>
      <c r="L11" s="19">
        <v>0</v>
      </c>
      <c r="M11" s="19">
        <v>4</v>
      </c>
      <c r="N11" s="19">
        <v>2</v>
      </c>
    </row>
    <row r="12" spans="2:14" ht="20.100000000000001" customHeight="1" thickBot="1" x14ac:dyDescent="0.25">
      <c r="B12" s="4" t="s">
        <v>199</v>
      </c>
      <c r="C12" s="20">
        <v>44</v>
      </c>
      <c r="D12" s="20">
        <v>57</v>
      </c>
      <c r="E12" s="20">
        <v>84</v>
      </c>
      <c r="F12" s="20">
        <v>5</v>
      </c>
      <c r="G12" s="20">
        <v>5</v>
      </c>
      <c r="H12" s="20">
        <v>11</v>
      </c>
      <c r="I12" s="20">
        <v>31</v>
      </c>
      <c r="J12" s="20">
        <v>47</v>
      </c>
      <c r="K12" s="20">
        <v>67</v>
      </c>
      <c r="L12" s="20">
        <v>8</v>
      </c>
      <c r="M12" s="20">
        <v>5</v>
      </c>
      <c r="N12" s="20">
        <v>6</v>
      </c>
    </row>
    <row r="13" spans="2:14" ht="20.100000000000001" customHeight="1" thickBot="1" x14ac:dyDescent="0.25">
      <c r="B13" s="4" t="s">
        <v>200</v>
      </c>
      <c r="C13" s="20">
        <v>21</v>
      </c>
      <c r="D13" s="20">
        <v>22</v>
      </c>
      <c r="E13" s="20">
        <v>28</v>
      </c>
      <c r="F13" s="20">
        <v>1</v>
      </c>
      <c r="G13" s="20">
        <v>1</v>
      </c>
      <c r="H13" s="20">
        <v>1</v>
      </c>
      <c r="I13" s="20">
        <v>17</v>
      </c>
      <c r="J13" s="20">
        <v>20</v>
      </c>
      <c r="K13" s="20">
        <v>24</v>
      </c>
      <c r="L13" s="20">
        <v>3</v>
      </c>
      <c r="M13" s="20">
        <v>1</v>
      </c>
      <c r="N13" s="20">
        <v>3</v>
      </c>
    </row>
    <row r="14" spans="2:14" ht="20.100000000000001" customHeight="1" thickBot="1" x14ac:dyDescent="0.25">
      <c r="B14" s="4" t="s">
        <v>201</v>
      </c>
      <c r="C14" s="20">
        <v>25</v>
      </c>
      <c r="D14" s="20">
        <v>26</v>
      </c>
      <c r="E14" s="20">
        <v>33</v>
      </c>
      <c r="F14" s="20">
        <v>4</v>
      </c>
      <c r="G14" s="20">
        <v>8</v>
      </c>
      <c r="H14" s="20">
        <v>8</v>
      </c>
      <c r="I14" s="20">
        <v>14</v>
      </c>
      <c r="J14" s="20">
        <v>11</v>
      </c>
      <c r="K14" s="20">
        <v>22</v>
      </c>
      <c r="L14" s="20">
        <v>7</v>
      </c>
      <c r="M14" s="20">
        <v>7</v>
      </c>
      <c r="N14" s="20">
        <v>3</v>
      </c>
    </row>
    <row r="15" spans="2:14" ht="20.100000000000001" customHeight="1" thickBot="1" x14ac:dyDescent="0.25">
      <c r="B15" s="4" t="s">
        <v>202</v>
      </c>
      <c r="C15" s="20">
        <v>7</v>
      </c>
      <c r="D15" s="20">
        <v>7</v>
      </c>
      <c r="E15" s="20">
        <v>12</v>
      </c>
      <c r="F15" s="20">
        <v>1</v>
      </c>
      <c r="G15" s="20">
        <v>0</v>
      </c>
      <c r="H15" s="20">
        <v>10</v>
      </c>
      <c r="I15" s="20">
        <v>6</v>
      </c>
      <c r="J15" s="20">
        <v>7</v>
      </c>
      <c r="K15" s="20">
        <v>2</v>
      </c>
      <c r="L15" s="20">
        <v>0</v>
      </c>
      <c r="M15" s="20">
        <v>0</v>
      </c>
      <c r="N15" s="20">
        <v>0</v>
      </c>
    </row>
    <row r="16" spans="2:14" ht="20.100000000000001" customHeight="1" thickBot="1" x14ac:dyDescent="0.25">
      <c r="B16" s="4" t="s">
        <v>203</v>
      </c>
      <c r="C16" s="20">
        <v>16</v>
      </c>
      <c r="D16" s="20">
        <v>9</v>
      </c>
      <c r="E16" s="20">
        <v>21</v>
      </c>
      <c r="F16" s="20">
        <v>4</v>
      </c>
      <c r="G16" s="20">
        <v>4</v>
      </c>
      <c r="H16" s="20">
        <v>4</v>
      </c>
      <c r="I16" s="20">
        <v>12</v>
      </c>
      <c r="J16" s="20">
        <v>5</v>
      </c>
      <c r="K16" s="20">
        <v>17</v>
      </c>
      <c r="L16" s="20">
        <v>0</v>
      </c>
      <c r="M16" s="20">
        <v>0</v>
      </c>
      <c r="N16" s="20">
        <v>0</v>
      </c>
    </row>
    <row r="17" spans="2:14" ht="20.100000000000001" customHeight="1" thickBot="1" x14ac:dyDescent="0.25">
      <c r="B17" s="4" t="s">
        <v>204</v>
      </c>
      <c r="C17" s="20">
        <v>62</v>
      </c>
      <c r="D17" s="20">
        <v>61</v>
      </c>
      <c r="E17" s="20">
        <v>120</v>
      </c>
      <c r="F17" s="20">
        <v>5</v>
      </c>
      <c r="G17" s="20">
        <v>8</v>
      </c>
      <c r="H17" s="20">
        <v>4</v>
      </c>
      <c r="I17" s="20">
        <v>57</v>
      </c>
      <c r="J17" s="20">
        <v>50</v>
      </c>
      <c r="K17" s="20">
        <v>107</v>
      </c>
      <c r="L17" s="20">
        <v>0</v>
      </c>
      <c r="M17" s="20">
        <v>3</v>
      </c>
      <c r="N17" s="20">
        <v>9</v>
      </c>
    </row>
    <row r="18" spans="2:14" ht="20.100000000000001" customHeight="1" thickBot="1" x14ac:dyDescent="0.25">
      <c r="B18" s="4" t="s">
        <v>205</v>
      </c>
      <c r="C18" s="20">
        <v>48</v>
      </c>
      <c r="D18" s="20">
        <v>64</v>
      </c>
      <c r="E18" s="20">
        <v>80</v>
      </c>
      <c r="F18" s="20">
        <v>2</v>
      </c>
      <c r="G18" s="20">
        <v>3</v>
      </c>
      <c r="H18" s="20">
        <v>16</v>
      </c>
      <c r="I18" s="20">
        <v>39</v>
      </c>
      <c r="J18" s="20">
        <v>54</v>
      </c>
      <c r="K18" s="20">
        <v>62</v>
      </c>
      <c r="L18" s="20">
        <v>7</v>
      </c>
      <c r="M18" s="20">
        <v>7</v>
      </c>
      <c r="N18" s="20">
        <v>2</v>
      </c>
    </row>
    <row r="19" spans="2:14" ht="20.100000000000001" customHeight="1" thickBot="1" x14ac:dyDescent="0.25">
      <c r="B19" s="4" t="s">
        <v>206</v>
      </c>
      <c r="C19" s="20">
        <v>1</v>
      </c>
      <c r="D19" s="20">
        <v>1</v>
      </c>
      <c r="E19" s="20">
        <v>12</v>
      </c>
      <c r="F19" s="20">
        <v>1</v>
      </c>
      <c r="G19" s="20">
        <v>1</v>
      </c>
      <c r="H19" s="20">
        <v>7</v>
      </c>
      <c r="I19" s="20">
        <v>0</v>
      </c>
      <c r="J19" s="20">
        <v>0</v>
      </c>
      <c r="K19" s="20">
        <v>5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208</v>
      </c>
      <c r="C21" s="20">
        <v>35</v>
      </c>
      <c r="D21" s="20">
        <v>47</v>
      </c>
      <c r="E21" s="20">
        <v>19</v>
      </c>
      <c r="F21" s="20">
        <v>3</v>
      </c>
      <c r="G21" s="20">
        <v>9</v>
      </c>
      <c r="H21" s="20">
        <v>2</v>
      </c>
      <c r="I21" s="20">
        <v>22</v>
      </c>
      <c r="J21" s="20">
        <v>29</v>
      </c>
      <c r="K21" s="20">
        <v>16</v>
      </c>
      <c r="L21" s="20">
        <v>10</v>
      </c>
      <c r="M21" s="20">
        <v>9</v>
      </c>
      <c r="N21" s="20">
        <v>1</v>
      </c>
    </row>
    <row r="22" spans="2:14" ht="20.100000000000001" customHeight="1" thickBot="1" x14ac:dyDescent="0.25">
      <c r="B22" s="4" t="s">
        <v>209</v>
      </c>
      <c r="C22" s="20">
        <v>28</v>
      </c>
      <c r="D22" s="20">
        <v>28</v>
      </c>
      <c r="E22" s="20">
        <v>21</v>
      </c>
      <c r="F22" s="20">
        <v>5</v>
      </c>
      <c r="G22" s="20">
        <v>6</v>
      </c>
      <c r="H22" s="20">
        <v>2</v>
      </c>
      <c r="I22" s="20">
        <v>14</v>
      </c>
      <c r="J22" s="20">
        <v>11</v>
      </c>
      <c r="K22" s="20">
        <v>14</v>
      </c>
      <c r="L22" s="20">
        <v>9</v>
      </c>
      <c r="M22" s="20">
        <v>11</v>
      </c>
      <c r="N22" s="20">
        <v>5</v>
      </c>
    </row>
    <row r="23" spans="2:14" ht="20.100000000000001" customHeight="1" thickBot="1" x14ac:dyDescent="0.25">
      <c r="B23" s="4" t="s">
        <v>210</v>
      </c>
      <c r="C23" s="20">
        <v>39</v>
      </c>
      <c r="D23" s="20">
        <v>42</v>
      </c>
      <c r="E23" s="20">
        <v>33</v>
      </c>
      <c r="F23" s="20">
        <v>16</v>
      </c>
      <c r="G23" s="20">
        <v>14</v>
      </c>
      <c r="H23" s="20">
        <v>11</v>
      </c>
      <c r="I23" s="20">
        <v>21</v>
      </c>
      <c r="J23" s="20">
        <v>26</v>
      </c>
      <c r="K23" s="20">
        <v>22</v>
      </c>
      <c r="L23" s="20">
        <v>2</v>
      </c>
      <c r="M23" s="20">
        <v>2</v>
      </c>
      <c r="N23" s="20">
        <v>0</v>
      </c>
    </row>
    <row r="24" spans="2:14" ht="20.100000000000001" customHeight="1" thickBot="1" x14ac:dyDescent="0.25">
      <c r="B24" s="4" t="s">
        <v>211</v>
      </c>
      <c r="C24" s="20">
        <v>38</v>
      </c>
      <c r="D24" s="20">
        <v>42</v>
      </c>
      <c r="E24" s="20">
        <v>59</v>
      </c>
      <c r="F24" s="20">
        <v>0</v>
      </c>
      <c r="G24" s="20">
        <v>1</v>
      </c>
      <c r="H24" s="20">
        <v>0</v>
      </c>
      <c r="I24" s="20">
        <v>34</v>
      </c>
      <c r="J24" s="20">
        <v>38</v>
      </c>
      <c r="K24" s="20">
        <v>53</v>
      </c>
      <c r="L24" s="20">
        <v>4</v>
      </c>
      <c r="M24" s="20">
        <v>3</v>
      </c>
      <c r="N24" s="20">
        <v>6</v>
      </c>
    </row>
    <row r="25" spans="2:14" ht="20.100000000000001" customHeight="1" thickBot="1" x14ac:dyDescent="0.25">
      <c r="B25" s="4" t="s">
        <v>212</v>
      </c>
      <c r="C25" s="20">
        <v>33</v>
      </c>
      <c r="D25" s="20">
        <v>26</v>
      </c>
      <c r="E25" s="20">
        <v>25</v>
      </c>
      <c r="F25" s="20">
        <v>8</v>
      </c>
      <c r="G25" s="20">
        <v>5</v>
      </c>
      <c r="H25" s="20">
        <v>8</v>
      </c>
      <c r="I25" s="20">
        <v>22</v>
      </c>
      <c r="J25" s="20">
        <v>21</v>
      </c>
      <c r="K25" s="20">
        <v>12</v>
      </c>
      <c r="L25" s="20">
        <v>3</v>
      </c>
      <c r="M25" s="20">
        <v>0</v>
      </c>
      <c r="N25" s="20">
        <v>5</v>
      </c>
    </row>
    <row r="26" spans="2:14" ht="20.100000000000001" customHeight="1" thickBot="1" x14ac:dyDescent="0.25">
      <c r="B26" s="5" t="s">
        <v>213</v>
      </c>
      <c r="C26" s="31">
        <v>10</v>
      </c>
      <c r="D26" s="31">
        <v>15</v>
      </c>
      <c r="E26" s="31">
        <v>7</v>
      </c>
      <c r="F26" s="31">
        <v>3</v>
      </c>
      <c r="G26" s="31">
        <v>3</v>
      </c>
      <c r="H26" s="31">
        <v>1</v>
      </c>
      <c r="I26" s="31">
        <v>2</v>
      </c>
      <c r="J26" s="31">
        <v>7</v>
      </c>
      <c r="K26" s="31">
        <v>3</v>
      </c>
      <c r="L26" s="31">
        <v>5</v>
      </c>
      <c r="M26" s="31">
        <v>5</v>
      </c>
      <c r="N26" s="31">
        <v>3</v>
      </c>
    </row>
    <row r="27" spans="2:14" ht="20.100000000000001" customHeight="1" thickBot="1" x14ac:dyDescent="0.25">
      <c r="B27" s="6" t="s">
        <v>214</v>
      </c>
      <c r="C27" s="33">
        <v>4</v>
      </c>
      <c r="D27" s="33">
        <v>2</v>
      </c>
      <c r="E27" s="33">
        <v>7</v>
      </c>
      <c r="F27" s="33">
        <v>0</v>
      </c>
      <c r="G27" s="33">
        <v>0</v>
      </c>
      <c r="H27" s="33">
        <v>0</v>
      </c>
      <c r="I27" s="33">
        <v>4</v>
      </c>
      <c r="J27" s="33">
        <v>2</v>
      </c>
      <c r="K27" s="33">
        <v>7</v>
      </c>
      <c r="L27" s="33">
        <v>0</v>
      </c>
      <c r="M27" s="33">
        <v>0</v>
      </c>
      <c r="N27" s="33">
        <v>0</v>
      </c>
    </row>
    <row r="28" spans="2:14" ht="20.100000000000001" customHeight="1" thickBot="1" x14ac:dyDescent="0.25">
      <c r="B28" s="4" t="s">
        <v>215</v>
      </c>
      <c r="C28" s="33">
        <v>2</v>
      </c>
      <c r="D28" s="33">
        <v>6</v>
      </c>
      <c r="E28" s="33">
        <v>2</v>
      </c>
      <c r="F28" s="33">
        <v>1</v>
      </c>
      <c r="G28" s="33">
        <v>2</v>
      </c>
      <c r="H28" s="33">
        <v>1</v>
      </c>
      <c r="I28" s="33">
        <v>1</v>
      </c>
      <c r="J28" s="33">
        <v>3</v>
      </c>
      <c r="K28" s="33">
        <v>1</v>
      </c>
      <c r="L28" s="33">
        <v>0</v>
      </c>
      <c r="M28" s="33">
        <v>1</v>
      </c>
      <c r="N28" s="33">
        <v>0</v>
      </c>
    </row>
    <row r="29" spans="2:14" ht="20.100000000000001" customHeight="1" thickBot="1" x14ac:dyDescent="0.25">
      <c r="B29" s="4" t="s">
        <v>216</v>
      </c>
      <c r="C29" s="32">
        <v>10</v>
      </c>
      <c r="D29" s="32">
        <v>10</v>
      </c>
      <c r="E29" s="32">
        <v>8</v>
      </c>
      <c r="F29" s="32">
        <v>1</v>
      </c>
      <c r="G29" s="32">
        <v>1</v>
      </c>
      <c r="H29" s="32">
        <v>2</v>
      </c>
      <c r="I29" s="32">
        <v>8</v>
      </c>
      <c r="J29" s="32">
        <v>9</v>
      </c>
      <c r="K29" s="32">
        <v>5</v>
      </c>
      <c r="L29" s="32">
        <v>1</v>
      </c>
      <c r="M29" s="32">
        <v>0</v>
      </c>
      <c r="N29" s="32">
        <v>1</v>
      </c>
    </row>
    <row r="30" spans="2:14" ht="20.100000000000001" customHeight="1" thickBot="1" x14ac:dyDescent="0.25">
      <c r="B30" s="4" t="s">
        <v>217</v>
      </c>
      <c r="C30" s="20">
        <v>4</v>
      </c>
      <c r="D30" s="20">
        <v>2</v>
      </c>
      <c r="E30" s="20">
        <v>2</v>
      </c>
      <c r="F30" s="20">
        <v>1</v>
      </c>
      <c r="G30" s="20">
        <v>1</v>
      </c>
      <c r="H30" s="20">
        <v>0</v>
      </c>
      <c r="I30" s="20">
        <v>3</v>
      </c>
      <c r="J30" s="20">
        <v>1</v>
      </c>
      <c r="K30" s="20">
        <v>2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218</v>
      </c>
      <c r="C31" s="20">
        <v>3</v>
      </c>
      <c r="D31" s="20">
        <v>3</v>
      </c>
      <c r="E31" s="20">
        <v>1</v>
      </c>
      <c r="F31" s="20">
        <v>3</v>
      </c>
      <c r="G31" s="20">
        <v>3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2:14" ht="20.100000000000001" customHeight="1" thickBot="1" x14ac:dyDescent="0.25">
      <c r="B32" s="4" t="s">
        <v>219</v>
      </c>
      <c r="C32" s="20">
        <v>3</v>
      </c>
      <c r="D32" s="20">
        <v>0</v>
      </c>
      <c r="E32" s="20">
        <v>4</v>
      </c>
      <c r="F32" s="20">
        <v>3</v>
      </c>
      <c r="G32" s="20">
        <v>0</v>
      </c>
      <c r="H32" s="20">
        <v>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220</v>
      </c>
      <c r="C33" s="20">
        <v>4</v>
      </c>
      <c r="D33" s="20">
        <v>4</v>
      </c>
      <c r="E33" s="20">
        <v>0</v>
      </c>
      <c r="F33" s="20">
        <v>1</v>
      </c>
      <c r="G33" s="20">
        <v>1</v>
      </c>
      <c r="H33" s="20">
        <v>0</v>
      </c>
      <c r="I33" s="20">
        <v>3</v>
      </c>
      <c r="J33" s="20">
        <v>3</v>
      </c>
      <c r="K33" s="20">
        <v>0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221</v>
      </c>
      <c r="C34" s="20">
        <v>15</v>
      </c>
      <c r="D34" s="20">
        <v>12</v>
      </c>
      <c r="E34" s="20">
        <v>13</v>
      </c>
      <c r="F34" s="20">
        <v>1</v>
      </c>
      <c r="G34" s="20">
        <v>1</v>
      </c>
      <c r="H34" s="20">
        <v>1</v>
      </c>
      <c r="I34" s="20">
        <v>14</v>
      </c>
      <c r="J34" s="20">
        <v>11</v>
      </c>
      <c r="K34" s="20">
        <v>12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222</v>
      </c>
      <c r="C35" s="20">
        <v>1</v>
      </c>
      <c r="D35" s="20">
        <v>2</v>
      </c>
      <c r="E35" s="20">
        <v>1</v>
      </c>
      <c r="F35" s="20">
        <v>1</v>
      </c>
      <c r="G35" s="20">
        <v>1</v>
      </c>
      <c r="H35" s="20">
        <v>1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</row>
    <row r="36" spans="2:14" ht="20.100000000000001" customHeight="1" thickBot="1" x14ac:dyDescent="0.25">
      <c r="B36" s="4" t="s">
        <v>223</v>
      </c>
      <c r="C36" s="20">
        <v>13</v>
      </c>
      <c r="D36" s="20">
        <v>7</v>
      </c>
      <c r="E36" s="20">
        <v>9</v>
      </c>
      <c r="F36" s="20">
        <v>3</v>
      </c>
      <c r="G36" s="20">
        <v>3</v>
      </c>
      <c r="H36" s="20">
        <v>0</v>
      </c>
      <c r="I36" s="20">
        <v>10</v>
      </c>
      <c r="J36" s="20">
        <v>4</v>
      </c>
      <c r="K36" s="20">
        <v>9</v>
      </c>
      <c r="L36" s="20">
        <v>0</v>
      </c>
      <c r="M36" s="20">
        <v>0</v>
      </c>
      <c r="N36" s="20">
        <v>0</v>
      </c>
    </row>
    <row r="37" spans="2:14" ht="20.100000000000001" customHeight="1" thickBot="1" x14ac:dyDescent="0.25">
      <c r="B37" s="4" t="s">
        <v>224</v>
      </c>
      <c r="C37" s="20">
        <v>6</v>
      </c>
      <c r="D37" s="20">
        <v>4</v>
      </c>
      <c r="E37" s="20">
        <v>15</v>
      </c>
      <c r="F37" s="20">
        <v>0</v>
      </c>
      <c r="G37" s="20">
        <v>1</v>
      </c>
      <c r="H37" s="20">
        <v>1</v>
      </c>
      <c r="I37" s="20">
        <v>6</v>
      </c>
      <c r="J37" s="20">
        <v>3</v>
      </c>
      <c r="K37" s="20">
        <v>14</v>
      </c>
      <c r="L37" s="20">
        <v>0</v>
      </c>
      <c r="M37" s="20">
        <v>0</v>
      </c>
      <c r="N37" s="20">
        <v>0</v>
      </c>
    </row>
    <row r="38" spans="2:14" ht="20.100000000000001" customHeight="1" thickBot="1" x14ac:dyDescent="0.25">
      <c r="B38" s="4" t="s">
        <v>225</v>
      </c>
      <c r="C38" s="20">
        <v>1</v>
      </c>
      <c r="D38" s="20">
        <v>2</v>
      </c>
      <c r="E38" s="20">
        <v>10</v>
      </c>
      <c r="F38" s="20">
        <v>1</v>
      </c>
      <c r="G38" s="20">
        <v>2</v>
      </c>
      <c r="H38" s="20">
        <v>6</v>
      </c>
      <c r="I38" s="20">
        <v>0</v>
      </c>
      <c r="J38" s="20">
        <v>0</v>
      </c>
      <c r="K38" s="20">
        <v>4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226</v>
      </c>
      <c r="C39" s="20">
        <v>1</v>
      </c>
      <c r="D39" s="20">
        <v>2</v>
      </c>
      <c r="E39" s="20">
        <v>19</v>
      </c>
      <c r="F39" s="20">
        <v>1</v>
      </c>
      <c r="G39" s="20">
        <v>0</v>
      </c>
      <c r="H39" s="20">
        <v>4</v>
      </c>
      <c r="I39" s="20">
        <v>0</v>
      </c>
      <c r="J39" s="20">
        <v>2</v>
      </c>
      <c r="K39" s="20">
        <v>15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227</v>
      </c>
      <c r="C40" s="20">
        <v>22</v>
      </c>
      <c r="D40" s="20">
        <v>15</v>
      </c>
      <c r="E40" s="20">
        <v>52</v>
      </c>
      <c r="F40" s="20">
        <v>7</v>
      </c>
      <c r="G40" s="20">
        <v>3</v>
      </c>
      <c r="H40" s="20">
        <v>9</v>
      </c>
      <c r="I40" s="20">
        <v>10</v>
      </c>
      <c r="J40" s="20">
        <v>9</v>
      </c>
      <c r="K40" s="20">
        <v>40</v>
      </c>
      <c r="L40" s="20">
        <v>5</v>
      </c>
      <c r="M40" s="20">
        <v>3</v>
      </c>
      <c r="N40" s="20">
        <v>3</v>
      </c>
    </row>
    <row r="41" spans="2:14" ht="20.100000000000001" customHeight="1" thickBot="1" x14ac:dyDescent="0.25">
      <c r="B41" s="4" t="s">
        <v>228</v>
      </c>
      <c r="C41" s="20">
        <v>170</v>
      </c>
      <c r="D41" s="20">
        <v>240</v>
      </c>
      <c r="E41" s="20">
        <v>385</v>
      </c>
      <c r="F41" s="20">
        <v>41</v>
      </c>
      <c r="G41" s="20">
        <v>68</v>
      </c>
      <c r="H41" s="20">
        <v>78</v>
      </c>
      <c r="I41" s="20">
        <v>115</v>
      </c>
      <c r="J41" s="20">
        <v>151</v>
      </c>
      <c r="K41" s="20">
        <v>294</v>
      </c>
      <c r="L41" s="20">
        <v>14</v>
      </c>
      <c r="M41" s="20">
        <v>21</v>
      </c>
      <c r="N41" s="20">
        <v>13</v>
      </c>
    </row>
    <row r="42" spans="2:14" ht="20.100000000000001" customHeight="1" thickBot="1" x14ac:dyDescent="0.25">
      <c r="B42" s="4" t="s">
        <v>229</v>
      </c>
      <c r="C42" s="20">
        <v>26</v>
      </c>
      <c r="D42" s="20">
        <v>39</v>
      </c>
      <c r="E42" s="20">
        <v>33</v>
      </c>
      <c r="F42" s="20">
        <v>6</v>
      </c>
      <c r="G42" s="20">
        <v>5</v>
      </c>
      <c r="H42" s="20">
        <v>7</v>
      </c>
      <c r="I42" s="20">
        <v>10</v>
      </c>
      <c r="J42" s="20">
        <v>15</v>
      </c>
      <c r="K42" s="20">
        <v>16</v>
      </c>
      <c r="L42" s="20">
        <v>10</v>
      </c>
      <c r="M42" s="20">
        <v>19</v>
      </c>
      <c r="N42" s="20">
        <v>10</v>
      </c>
    </row>
    <row r="43" spans="2:14" ht="20.100000000000001" customHeight="1" thickBot="1" x14ac:dyDescent="0.25">
      <c r="B43" s="4" t="s">
        <v>230</v>
      </c>
      <c r="C43" s="20">
        <v>22</v>
      </c>
      <c r="D43" s="20">
        <v>22</v>
      </c>
      <c r="E43" s="20">
        <v>20</v>
      </c>
      <c r="F43" s="20">
        <v>15</v>
      </c>
      <c r="G43" s="20">
        <v>15</v>
      </c>
      <c r="H43" s="20">
        <v>10</v>
      </c>
      <c r="I43" s="20">
        <v>7</v>
      </c>
      <c r="J43" s="20">
        <v>7</v>
      </c>
      <c r="K43" s="20">
        <v>9</v>
      </c>
      <c r="L43" s="20">
        <v>0</v>
      </c>
      <c r="M43" s="20">
        <v>0</v>
      </c>
      <c r="N43" s="20">
        <v>1</v>
      </c>
    </row>
    <row r="44" spans="2:14" ht="20.100000000000001" customHeight="1" thickBot="1" x14ac:dyDescent="0.25">
      <c r="B44" s="4" t="s">
        <v>231</v>
      </c>
      <c r="C44" s="20">
        <v>23</v>
      </c>
      <c r="D44" s="20">
        <v>42</v>
      </c>
      <c r="E44" s="20">
        <v>50</v>
      </c>
      <c r="F44" s="20">
        <v>11</v>
      </c>
      <c r="G44" s="20">
        <v>13</v>
      </c>
      <c r="H44" s="20">
        <v>9</v>
      </c>
      <c r="I44" s="20">
        <v>12</v>
      </c>
      <c r="J44" s="20">
        <v>29</v>
      </c>
      <c r="K44" s="20">
        <v>36</v>
      </c>
      <c r="L44" s="20">
        <v>0</v>
      </c>
      <c r="M44" s="20">
        <v>0</v>
      </c>
      <c r="N44" s="20">
        <v>5</v>
      </c>
    </row>
    <row r="45" spans="2:14" ht="20.100000000000001" customHeight="1" thickBot="1" x14ac:dyDescent="0.25">
      <c r="B45" s="4" t="s">
        <v>232</v>
      </c>
      <c r="C45" s="20">
        <v>44</v>
      </c>
      <c r="D45" s="20">
        <v>48</v>
      </c>
      <c r="E45" s="20">
        <v>69</v>
      </c>
      <c r="F45" s="20">
        <v>7</v>
      </c>
      <c r="G45" s="20">
        <v>11</v>
      </c>
      <c r="H45" s="20">
        <v>11</v>
      </c>
      <c r="I45" s="20">
        <v>31</v>
      </c>
      <c r="J45" s="20">
        <v>32</v>
      </c>
      <c r="K45" s="20">
        <v>52</v>
      </c>
      <c r="L45" s="20">
        <v>6</v>
      </c>
      <c r="M45" s="20">
        <v>5</v>
      </c>
      <c r="N45" s="20">
        <v>6</v>
      </c>
    </row>
    <row r="46" spans="2:14" ht="20.100000000000001" customHeight="1" thickBot="1" x14ac:dyDescent="0.25">
      <c r="B46" s="4" t="s">
        <v>233</v>
      </c>
      <c r="C46" s="20">
        <v>18</v>
      </c>
      <c r="D46" s="20">
        <v>13</v>
      </c>
      <c r="E46" s="20">
        <v>14</v>
      </c>
      <c r="F46" s="20">
        <v>10</v>
      </c>
      <c r="G46" s="20">
        <v>3</v>
      </c>
      <c r="H46" s="20">
        <v>12</v>
      </c>
      <c r="I46" s="20">
        <v>7</v>
      </c>
      <c r="J46" s="20">
        <v>9</v>
      </c>
      <c r="K46" s="20">
        <v>1</v>
      </c>
      <c r="L46" s="20">
        <v>1</v>
      </c>
      <c r="M46" s="20">
        <v>1</v>
      </c>
      <c r="N46" s="20">
        <v>1</v>
      </c>
    </row>
    <row r="47" spans="2:14" ht="20.100000000000001" customHeight="1" thickBot="1" x14ac:dyDescent="0.25">
      <c r="B47" s="4" t="s">
        <v>234</v>
      </c>
      <c r="C47" s="20">
        <v>98</v>
      </c>
      <c r="D47" s="20">
        <v>95</v>
      </c>
      <c r="E47" s="20">
        <v>110</v>
      </c>
      <c r="F47" s="20">
        <v>26</v>
      </c>
      <c r="G47" s="20">
        <v>25</v>
      </c>
      <c r="H47" s="20">
        <v>18</v>
      </c>
      <c r="I47" s="20">
        <v>54</v>
      </c>
      <c r="J47" s="20">
        <v>52</v>
      </c>
      <c r="K47" s="20">
        <v>86</v>
      </c>
      <c r="L47" s="20">
        <v>18</v>
      </c>
      <c r="M47" s="20">
        <v>18</v>
      </c>
      <c r="N47" s="20">
        <v>6</v>
      </c>
    </row>
    <row r="48" spans="2:14" ht="20.100000000000001" customHeight="1" thickBot="1" x14ac:dyDescent="0.25">
      <c r="B48" s="4" t="s">
        <v>235</v>
      </c>
      <c r="C48" s="20">
        <v>10</v>
      </c>
      <c r="D48" s="20">
        <v>13</v>
      </c>
      <c r="E48" s="20">
        <v>7</v>
      </c>
      <c r="F48" s="20">
        <v>0</v>
      </c>
      <c r="G48" s="20">
        <v>2</v>
      </c>
      <c r="H48" s="20">
        <v>0</v>
      </c>
      <c r="I48" s="20">
        <v>10</v>
      </c>
      <c r="J48" s="20">
        <v>11</v>
      </c>
      <c r="K48" s="20">
        <v>7</v>
      </c>
      <c r="L48" s="20">
        <v>0</v>
      </c>
      <c r="M48" s="20">
        <v>0</v>
      </c>
      <c r="N48" s="20">
        <v>0</v>
      </c>
    </row>
    <row r="49" spans="2:14" ht="20.100000000000001" customHeight="1" thickBot="1" x14ac:dyDescent="0.25">
      <c r="B49" s="4" t="s">
        <v>236</v>
      </c>
      <c r="C49" s="20">
        <v>8</v>
      </c>
      <c r="D49" s="20">
        <v>5</v>
      </c>
      <c r="E49" s="20">
        <v>10</v>
      </c>
      <c r="F49" s="20">
        <v>0</v>
      </c>
      <c r="G49" s="20">
        <v>0</v>
      </c>
      <c r="H49" s="20">
        <v>0</v>
      </c>
      <c r="I49" s="20">
        <v>8</v>
      </c>
      <c r="J49" s="20">
        <v>5</v>
      </c>
      <c r="K49" s="20">
        <v>10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237</v>
      </c>
      <c r="C50" s="20">
        <v>23</v>
      </c>
      <c r="D50" s="20">
        <v>29</v>
      </c>
      <c r="E50" s="20">
        <v>62</v>
      </c>
      <c r="F50" s="20">
        <v>2</v>
      </c>
      <c r="G50" s="20">
        <v>3</v>
      </c>
      <c r="H50" s="20">
        <v>3</v>
      </c>
      <c r="I50" s="20">
        <v>19</v>
      </c>
      <c r="J50" s="20">
        <v>24</v>
      </c>
      <c r="K50" s="20">
        <v>55</v>
      </c>
      <c r="L50" s="20">
        <v>2</v>
      </c>
      <c r="M50" s="20">
        <v>2</v>
      </c>
      <c r="N50" s="20">
        <v>4</v>
      </c>
    </row>
    <row r="51" spans="2:14" ht="20.100000000000001" customHeight="1" thickBot="1" x14ac:dyDescent="0.25">
      <c r="B51" s="4" t="s">
        <v>238</v>
      </c>
      <c r="C51" s="20">
        <v>5</v>
      </c>
      <c r="D51" s="20">
        <v>3</v>
      </c>
      <c r="E51" s="20">
        <v>7</v>
      </c>
      <c r="F51" s="20">
        <v>0</v>
      </c>
      <c r="G51" s="20">
        <v>0</v>
      </c>
      <c r="H51" s="20">
        <v>1</v>
      </c>
      <c r="I51" s="20">
        <v>4</v>
      </c>
      <c r="J51" s="20">
        <v>3</v>
      </c>
      <c r="K51" s="20">
        <v>5</v>
      </c>
      <c r="L51" s="20">
        <v>1</v>
      </c>
      <c r="M51" s="20">
        <v>0</v>
      </c>
      <c r="N51" s="20">
        <v>1</v>
      </c>
    </row>
    <row r="52" spans="2:14" ht="20.100000000000001" customHeight="1" thickBot="1" x14ac:dyDescent="0.25">
      <c r="B52" s="4" t="s">
        <v>239</v>
      </c>
      <c r="C52" s="20">
        <v>6</v>
      </c>
      <c r="D52" s="20">
        <v>8</v>
      </c>
      <c r="E52" s="20">
        <v>11</v>
      </c>
      <c r="F52" s="20">
        <v>0</v>
      </c>
      <c r="G52" s="20">
        <v>2</v>
      </c>
      <c r="H52" s="20">
        <v>1</v>
      </c>
      <c r="I52" s="20">
        <v>6</v>
      </c>
      <c r="J52" s="20">
        <v>5</v>
      </c>
      <c r="K52" s="20">
        <v>10</v>
      </c>
      <c r="L52" s="20">
        <v>0</v>
      </c>
      <c r="M52" s="20">
        <v>1</v>
      </c>
      <c r="N52" s="20">
        <v>0</v>
      </c>
    </row>
    <row r="53" spans="2:14" ht="20.100000000000001" customHeight="1" thickBot="1" x14ac:dyDescent="0.25">
      <c r="B53" s="4" t="s">
        <v>240</v>
      </c>
      <c r="C53" s="20">
        <v>13</v>
      </c>
      <c r="D53" s="20">
        <v>11</v>
      </c>
      <c r="E53" s="20">
        <v>17</v>
      </c>
      <c r="F53" s="20">
        <v>1</v>
      </c>
      <c r="G53" s="20">
        <v>1</v>
      </c>
      <c r="H53" s="20">
        <v>1</v>
      </c>
      <c r="I53" s="20">
        <v>12</v>
      </c>
      <c r="J53" s="20">
        <v>10</v>
      </c>
      <c r="K53" s="20">
        <v>16</v>
      </c>
      <c r="L53" s="20">
        <v>0</v>
      </c>
      <c r="M53" s="20">
        <v>0</v>
      </c>
      <c r="N53" s="20">
        <v>0</v>
      </c>
    </row>
    <row r="54" spans="2:14" ht="20.100000000000001" customHeight="1" thickBot="1" x14ac:dyDescent="0.25">
      <c r="B54" s="4" t="s">
        <v>241</v>
      </c>
      <c r="C54" s="20">
        <v>188</v>
      </c>
      <c r="D54" s="20">
        <v>203</v>
      </c>
      <c r="E54" s="20">
        <v>178</v>
      </c>
      <c r="F54" s="20">
        <v>39</v>
      </c>
      <c r="G54" s="20">
        <v>39</v>
      </c>
      <c r="H54" s="20">
        <v>21</v>
      </c>
      <c r="I54" s="20">
        <v>120</v>
      </c>
      <c r="J54" s="20">
        <v>144</v>
      </c>
      <c r="K54" s="20">
        <v>125</v>
      </c>
      <c r="L54" s="20">
        <v>29</v>
      </c>
      <c r="M54" s="20">
        <v>20</v>
      </c>
      <c r="N54" s="20">
        <v>32</v>
      </c>
    </row>
    <row r="55" spans="2:14" ht="20.100000000000001" customHeight="1" thickBot="1" x14ac:dyDescent="0.25">
      <c r="B55" s="4" t="s">
        <v>242</v>
      </c>
      <c r="C55" s="20">
        <v>68</v>
      </c>
      <c r="D55" s="20">
        <v>59</v>
      </c>
      <c r="E55" s="20">
        <v>85</v>
      </c>
      <c r="F55" s="20">
        <v>16</v>
      </c>
      <c r="G55" s="20">
        <v>11</v>
      </c>
      <c r="H55" s="20">
        <v>19</v>
      </c>
      <c r="I55" s="20">
        <v>26</v>
      </c>
      <c r="J55" s="20">
        <v>17</v>
      </c>
      <c r="K55" s="20">
        <v>56</v>
      </c>
      <c r="L55" s="20">
        <v>26</v>
      </c>
      <c r="M55" s="20">
        <v>31</v>
      </c>
      <c r="N55" s="20">
        <v>10</v>
      </c>
    </row>
    <row r="56" spans="2:14" ht="20.100000000000001" customHeight="1" thickBot="1" x14ac:dyDescent="0.25">
      <c r="B56" s="4" t="s">
        <v>243</v>
      </c>
      <c r="C56" s="20">
        <v>27</v>
      </c>
      <c r="D56" s="20">
        <v>14</v>
      </c>
      <c r="E56" s="20">
        <v>38</v>
      </c>
      <c r="F56" s="20">
        <v>2</v>
      </c>
      <c r="G56" s="20">
        <v>0</v>
      </c>
      <c r="H56" s="20">
        <v>2</v>
      </c>
      <c r="I56" s="20">
        <v>25</v>
      </c>
      <c r="J56" s="20">
        <v>14</v>
      </c>
      <c r="K56" s="20">
        <v>36</v>
      </c>
      <c r="L56" s="20">
        <v>0</v>
      </c>
      <c r="M56" s="20">
        <v>0</v>
      </c>
      <c r="N56" s="20">
        <v>0</v>
      </c>
    </row>
    <row r="57" spans="2:14" ht="20.100000000000001" customHeight="1" thickBot="1" x14ac:dyDescent="0.25">
      <c r="B57" s="4" t="s">
        <v>244</v>
      </c>
      <c r="C57" s="20">
        <v>16</v>
      </c>
      <c r="D57" s="20">
        <v>6</v>
      </c>
      <c r="E57" s="20">
        <v>29</v>
      </c>
      <c r="F57" s="20">
        <v>5</v>
      </c>
      <c r="G57" s="20">
        <v>2</v>
      </c>
      <c r="H57" s="20">
        <v>8</v>
      </c>
      <c r="I57" s="20">
        <v>11</v>
      </c>
      <c r="J57" s="20">
        <v>4</v>
      </c>
      <c r="K57" s="20">
        <v>21</v>
      </c>
      <c r="L57" s="20">
        <v>0</v>
      </c>
      <c r="M57" s="20">
        <v>0</v>
      </c>
      <c r="N57" s="20">
        <v>0</v>
      </c>
    </row>
    <row r="58" spans="2:14" ht="20.100000000000001" customHeight="1" thickBot="1" x14ac:dyDescent="0.25">
      <c r="B58" s="4" t="s">
        <v>270</v>
      </c>
      <c r="C58" s="20">
        <v>10</v>
      </c>
      <c r="D58" s="20">
        <v>8</v>
      </c>
      <c r="E58" s="20">
        <v>7</v>
      </c>
      <c r="F58" s="20">
        <v>1</v>
      </c>
      <c r="G58" s="20">
        <v>0</v>
      </c>
      <c r="H58" s="20">
        <v>1</v>
      </c>
      <c r="I58" s="20">
        <v>9</v>
      </c>
      <c r="J58" s="20">
        <v>8</v>
      </c>
      <c r="K58" s="20">
        <v>6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246</v>
      </c>
      <c r="C59" s="20">
        <v>17</v>
      </c>
      <c r="D59" s="20">
        <v>23</v>
      </c>
      <c r="E59" s="20">
        <v>42</v>
      </c>
      <c r="F59" s="20">
        <v>2</v>
      </c>
      <c r="G59" s="20">
        <v>0</v>
      </c>
      <c r="H59" s="20">
        <v>3</v>
      </c>
      <c r="I59" s="20">
        <v>14</v>
      </c>
      <c r="J59" s="20">
        <v>22</v>
      </c>
      <c r="K59" s="20">
        <v>34</v>
      </c>
      <c r="L59" s="20">
        <v>1</v>
      </c>
      <c r="M59" s="20">
        <v>1</v>
      </c>
      <c r="N59" s="20">
        <v>5</v>
      </c>
    </row>
    <row r="60" spans="2:14" ht="20.100000000000001" customHeight="1" thickBot="1" x14ac:dyDescent="0.25">
      <c r="B60" s="4" t="s">
        <v>247</v>
      </c>
      <c r="C60" s="20">
        <v>12</v>
      </c>
      <c r="D60" s="20">
        <v>19</v>
      </c>
      <c r="E60" s="20">
        <v>26</v>
      </c>
      <c r="F60" s="20">
        <v>2</v>
      </c>
      <c r="G60" s="20">
        <v>6</v>
      </c>
      <c r="H60" s="20">
        <v>5</v>
      </c>
      <c r="I60" s="20">
        <v>10</v>
      </c>
      <c r="J60" s="20">
        <v>11</v>
      </c>
      <c r="K60" s="20">
        <v>21</v>
      </c>
      <c r="L60" s="20">
        <v>0</v>
      </c>
      <c r="M60" s="20">
        <v>2</v>
      </c>
      <c r="N60" s="20">
        <v>0</v>
      </c>
    </row>
    <row r="61" spans="2:14" ht="20.100000000000001" customHeight="1" thickBot="1" x14ac:dyDescent="0.25">
      <c r="B61" s="7" t="s">
        <v>22</v>
      </c>
      <c r="C61" s="9">
        <f>SUM(C11:C60)</f>
        <v>1310</v>
      </c>
      <c r="D61" s="9">
        <f t="shared" ref="D61:N61" si="0">SUM(D11:D60)</f>
        <v>1440</v>
      </c>
      <c r="E61" s="9">
        <f t="shared" si="0"/>
        <v>1933</v>
      </c>
      <c r="F61" s="9">
        <f t="shared" si="0"/>
        <v>269</v>
      </c>
      <c r="G61" s="9">
        <f t="shared" si="0"/>
        <v>294</v>
      </c>
      <c r="H61" s="9">
        <f t="shared" si="0"/>
        <v>327</v>
      </c>
      <c r="I61" s="9">
        <f t="shared" si="0"/>
        <v>869</v>
      </c>
      <c r="J61" s="9">
        <f t="shared" si="0"/>
        <v>964</v>
      </c>
      <c r="K61" s="9">
        <f t="shared" si="0"/>
        <v>1463</v>
      </c>
      <c r="L61" s="9">
        <f t="shared" si="0"/>
        <v>172</v>
      </c>
      <c r="M61" s="9">
        <f t="shared" si="0"/>
        <v>182</v>
      </c>
      <c r="N61" s="9">
        <f t="shared" si="0"/>
        <v>143</v>
      </c>
    </row>
    <row r="63" spans="2:14" x14ac:dyDescent="0.2">
      <c r="C63" s="5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91"/>
      <c r="C9" s="89" t="s">
        <v>87</v>
      </c>
      <c r="D9" s="82"/>
      <c r="E9" s="90"/>
      <c r="F9" s="89" t="s">
        <v>88</v>
      </c>
      <c r="G9" s="82"/>
      <c r="H9" s="82"/>
      <c r="I9" s="89" t="s">
        <v>89</v>
      </c>
      <c r="J9" s="82"/>
      <c r="K9" s="82"/>
      <c r="L9" s="89" t="s">
        <v>90</v>
      </c>
      <c r="M9" s="82"/>
      <c r="N9" s="82"/>
      <c r="O9" s="89" t="s">
        <v>91</v>
      </c>
      <c r="P9" s="82"/>
      <c r="Q9" s="82"/>
      <c r="R9" s="89" t="s">
        <v>92</v>
      </c>
      <c r="S9" s="82"/>
      <c r="T9" s="82"/>
      <c r="U9" s="89" t="s">
        <v>93</v>
      </c>
      <c r="V9" s="82"/>
      <c r="W9" s="82"/>
      <c r="X9" s="89" t="s">
        <v>94</v>
      </c>
      <c r="Y9" s="82"/>
      <c r="Z9" s="82"/>
      <c r="AA9" s="89" t="s">
        <v>95</v>
      </c>
      <c r="AB9" s="82"/>
      <c r="AC9" s="82"/>
      <c r="AD9" s="89" t="s">
        <v>96</v>
      </c>
      <c r="AE9" s="82"/>
      <c r="AF9" s="82"/>
      <c r="AG9" s="89" t="s">
        <v>97</v>
      </c>
      <c r="AH9" s="82"/>
      <c r="AI9" s="82"/>
    </row>
    <row r="10" spans="2:35" ht="42.75" customHeight="1" thickBot="1" x14ac:dyDescent="0.25">
      <c r="B10" s="91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9">
        <v>44</v>
      </c>
      <c r="D11" s="19">
        <v>45</v>
      </c>
      <c r="E11" s="19">
        <v>9</v>
      </c>
      <c r="F11" s="19">
        <v>44</v>
      </c>
      <c r="G11" s="19">
        <v>45</v>
      </c>
      <c r="H11" s="19">
        <v>9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199</v>
      </c>
      <c r="C12" s="20">
        <v>27</v>
      </c>
      <c r="D12" s="20">
        <v>31</v>
      </c>
      <c r="E12" s="20">
        <v>4</v>
      </c>
      <c r="F12" s="20">
        <v>26</v>
      </c>
      <c r="G12" s="20">
        <v>30</v>
      </c>
      <c r="H12" s="20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8</v>
      </c>
      <c r="V12" s="20">
        <v>11</v>
      </c>
      <c r="W12" s="20">
        <v>1</v>
      </c>
      <c r="X12" s="20">
        <v>8</v>
      </c>
      <c r="Y12" s="20">
        <v>11</v>
      </c>
      <c r="Z12" s="20">
        <v>1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200</v>
      </c>
      <c r="C13" s="20">
        <v>44</v>
      </c>
      <c r="D13" s="20">
        <v>44</v>
      </c>
      <c r="E13" s="20">
        <v>8</v>
      </c>
      <c r="F13" s="20">
        <v>44</v>
      </c>
      <c r="G13" s="20">
        <v>44</v>
      </c>
      <c r="H13" s="20">
        <v>8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6</v>
      </c>
      <c r="V13" s="20">
        <v>4</v>
      </c>
      <c r="W13" s="20">
        <v>2</v>
      </c>
      <c r="X13" s="20">
        <v>6</v>
      </c>
      <c r="Y13" s="20">
        <v>4</v>
      </c>
      <c r="Z13" s="20">
        <v>2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201</v>
      </c>
      <c r="C14" s="20">
        <v>35</v>
      </c>
      <c r="D14" s="20">
        <v>38</v>
      </c>
      <c r="E14" s="20">
        <v>8</v>
      </c>
      <c r="F14" s="20">
        <v>34</v>
      </c>
      <c r="G14" s="20">
        <v>38</v>
      </c>
      <c r="H14" s="20">
        <v>7</v>
      </c>
      <c r="I14" s="20">
        <v>1</v>
      </c>
      <c r="J14" s="20">
        <v>0</v>
      </c>
      <c r="K14" s="20">
        <v>1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6</v>
      </c>
      <c r="V14" s="20">
        <v>8</v>
      </c>
      <c r="W14" s="20">
        <v>0</v>
      </c>
      <c r="X14" s="20">
        <v>6</v>
      </c>
      <c r="Y14" s="20">
        <v>8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202</v>
      </c>
      <c r="C15" s="20">
        <v>13</v>
      </c>
      <c r="D15" s="20">
        <v>15</v>
      </c>
      <c r="E15" s="20">
        <v>3</v>
      </c>
      <c r="F15" s="20">
        <v>13</v>
      </c>
      <c r="G15" s="20">
        <v>15</v>
      </c>
      <c r="H15" s="20">
        <v>3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203</v>
      </c>
      <c r="C16" s="20">
        <v>30</v>
      </c>
      <c r="D16" s="20">
        <v>10</v>
      </c>
      <c r="E16" s="20">
        <v>32</v>
      </c>
      <c r="F16" s="20">
        <v>30</v>
      </c>
      <c r="G16" s="20">
        <v>10</v>
      </c>
      <c r="H16" s="20">
        <v>32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9</v>
      </c>
      <c r="V16" s="20">
        <v>8</v>
      </c>
      <c r="W16" s="20">
        <v>2</v>
      </c>
      <c r="X16" s="20">
        <v>9</v>
      </c>
      <c r="Y16" s="20">
        <v>8</v>
      </c>
      <c r="Z16" s="20">
        <v>2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204</v>
      </c>
      <c r="C17" s="20">
        <v>162</v>
      </c>
      <c r="D17" s="20">
        <v>141</v>
      </c>
      <c r="E17" s="20">
        <v>66</v>
      </c>
      <c r="F17" s="20">
        <v>162</v>
      </c>
      <c r="G17" s="20">
        <v>139</v>
      </c>
      <c r="H17" s="20">
        <v>65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2</v>
      </c>
      <c r="Q17" s="20">
        <v>1</v>
      </c>
      <c r="R17" s="20">
        <v>0</v>
      </c>
      <c r="S17" s="20">
        <v>0</v>
      </c>
      <c r="T17" s="20">
        <v>0</v>
      </c>
      <c r="U17" s="20">
        <v>25</v>
      </c>
      <c r="V17" s="20">
        <v>15</v>
      </c>
      <c r="W17" s="20">
        <v>14</v>
      </c>
      <c r="X17" s="20">
        <v>25</v>
      </c>
      <c r="Y17" s="20">
        <v>15</v>
      </c>
      <c r="Z17" s="20">
        <v>14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205</v>
      </c>
      <c r="C18" s="20">
        <v>35</v>
      </c>
      <c r="D18" s="20">
        <v>41</v>
      </c>
      <c r="E18" s="20">
        <v>9</v>
      </c>
      <c r="F18" s="20">
        <v>35</v>
      </c>
      <c r="G18" s="20">
        <v>41</v>
      </c>
      <c r="H18" s="20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19</v>
      </c>
      <c r="V18" s="20">
        <v>17</v>
      </c>
      <c r="W18" s="20">
        <v>4</v>
      </c>
      <c r="X18" s="20">
        <v>19</v>
      </c>
      <c r="Y18" s="20">
        <v>17</v>
      </c>
      <c r="Z18" s="20">
        <v>4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206</v>
      </c>
      <c r="C19" s="20">
        <v>13</v>
      </c>
      <c r="D19" s="20">
        <v>22</v>
      </c>
      <c r="E19" s="20">
        <v>6</v>
      </c>
      <c r="F19" s="20">
        <v>13</v>
      </c>
      <c r="G19" s="20">
        <v>22</v>
      </c>
      <c r="H19" s="20">
        <v>6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3</v>
      </c>
      <c r="V19" s="20">
        <v>6</v>
      </c>
      <c r="W19" s="20">
        <v>3</v>
      </c>
      <c r="X19" s="20">
        <v>3</v>
      </c>
      <c r="Y19" s="20">
        <v>6</v>
      </c>
      <c r="Z19" s="20">
        <v>3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208</v>
      </c>
      <c r="C21" s="20">
        <v>46</v>
      </c>
      <c r="D21" s="20">
        <v>47</v>
      </c>
      <c r="E21" s="20">
        <v>4</v>
      </c>
      <c r="F21" s="20">
        <v>45</v>
      </c>
      <c r="G21" s="20">
        <v>44</v>
      </c>
      <c r="H21" s="20">
        <v>3</v>
      </c>
      <c r="I21" s="20">
        <v>1</v>
      </c>
      <c r="J21" s="20">
        <v>3</v>
      </c>
      <c r="K21" s="20">
        <v>1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8</v>
      </c>
      <c r="V21" s="20">
        <v>8</v>
      </c>
      <c r="W21" s="20">
        <v>1</v>
      </c>
      <c r="X21" s="20">
        <v>8</v>
      </c>
      <c r="Y21" s="20">
        <v>8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209</v>
      </c>
      <c r="C22" s="20">
        <v>91</v>
      </c>
      <c r="D22" s="20">
        <v>90</v>
      </c>
      <c r="E22" s="20">
        <v>9</v>
      </c>
      <c r="F22" s="20">
        <v>91</v>
      </c>
      <c r="G22" s="20">
        <v>90</v>
      </c>
      <c r="H22" s="20">
        <v>9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5</v>
      </c>
      <c r="V22" s="20">
        <v>5</v>
      </c>
      <c r="W22" s="20">
        <v>2</v>
      </c>
      <c r="X22" s="20">
        <v>5</v>
      </c>
      <c r="Y22" s="20">
        <v>5</v>
      </c>
      <c r="Z22" s="20">
        <v>2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210</v>
      </c>
      <c r="C23" s="20">
        <v>78</v>
      </c>
      <c r="D23" s="20">
        <v>80</v>
      </c>
      <c r="E23" s="20">
        <v>15</v>
      </c>
      <c r="F23" s="20">
        <v>78</v>
      </c>
      <c r="G23" s="20">
        <v>80</v>
      </c>
      <c r="H23" s="20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30</v>
      </c>
      <c r="V23" s="20">
        <v>33</v>
      </c>
      <c r="W23" s="20">
        <v>4</v>
      </c>
      <c r="X23" s="20">
        <v>30</v>
      </c>
      <c r="Y23" s="20">
        <v>33</v>
      </c>
      <c r="Z23" s="20">
        <v>4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211</v>
      </c>
      <c r="C24" s="20">
        <v>50</v>
      </c>
      <c r="D24" s="20">
        <v>50</v>
      </c>
      <c r="E24" s="20">
        <v>5</v>
      </c>
      <c r="F24" s="20">
        <v>50</v>
      </c>
      <c r="G24" s="20">
        <v>50</v>
      </c>
      <c r="H24" s="20">
        <v>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22</v>
      </c>
      <c r="V24" s="20">
        <v>22</v>
      </c>
      <c r="W24" s="20">
        <v>0</v>
      </c>
      <c r="X24" s="20">
        <v>22</v>
      </c>
      <c r="Y24" s="20">
        <v>22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212</v>
      </c>
      <c r="C25" s="20">
        <v>66</v>
      </c>
      <c r="D25" s="20">
        <v>71</v>
      </c>
      <c r="E25" s="20">
        <v>7</v>
      </c>
      <c r="F25" s="20">
        <v>66</v>
      </c>
      <c r="G25" s="20">
        <v>71</v>
      </c>
      <c r="H25" s="20">
        <v>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53</v>
      </c>
      <c r="V25" s="20">
        <v>50</v>
      </c>
      <c r="W25" s="20">
        <v>5</v>
      </c>
      <c r="X25" s="20">
        <v>53</v>
      </c>
      <c r="Y25" s="20">
        <v>50</v>
      </c>
      <c r="Z25" s="20">
        <v>5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213</v>
      </c>
      <c r="C26" s="31">
        <v>28</v>
      </c>
      <c r="D26" s="31">
        <v>30</v>
      </c>
      <c r="E26" s="31">
        <v>18</v>
      </c>
      <c r="F26" s="31">
        <v>28</v>
      </c>
      <c r="G26" s="31">
        <v>30</v>
      </c>
      <c r="H26" s="31">
        <v>18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19</v>
      </c>
      <c r="V26" s="31">
        <v>22</v>
      </c>
      <c r="W26" s="31">
        <v>2</v>
      </c>
      <c r="X26" s="31">
        <v>19</v>
      </c>
      <c r="Y26" s="31">
        <v>22</v>
      </c>
      <c r="Z26" s="31">
        <v>2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</row>
    <row r="27" spans="2:35" ht="20.100000000000001" customHeight="1" thickBot="1" x14ac:dyDescent="0.25">
      <c r="B27" s="6" t="s">
        <v>214</v>
      </c>
      <c r="C27" s="33">
        <v>7</v>
      </c>
      <c r="D27" s="33">
        <v>9</v>
      </c>
      <c r="E27" s="33">
        <v>3</v>
      </c>
      <c r="F27" s="33">
        <v>7</v>
      </c>
      <c r="G27" s="33">
        <v>9</v>
      </c>
      <c r="H27" s="33">
        <v>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</row>
    <row r="28" spans="2:35" ht="20.100000000000001" customHeight="1" thickBot="1" x14ac:dyDescent="0.25">
      <c r="B28" s="4" t="s">
        <v>215</v>
      </c>
      <c r="C28" s="33">
        <v>116</v>
      </c>
      <c r="D28" s="33">
        <v>116</v>
      </c>
      <c r="E28" s="33">
        <v>22</v>
      </c>
      <c r="F28" s="33">
        <v>116</v>
      </c>
      <c r="G28" s="33">
        <v>116</v>
      </c>
      <c r="H28" s="33">
        <v>22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6</v>
      </c>
      <c r="W28" s="33">
        <v>0</v>
      </c>
      <c r="X28" s="33">
        <v>0</v>
      </c>
      <c r="Y28" s="33">
        <v>6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</row>
    <row r="29" spans="2:35" ht="20.100000000000001" customHeight="1" thickBot="1" x14ac:dyDescent="0.25">
      <c r="B29" s="4" t="s">
        <v>216</v>
      </c>
      <c r="C29" s="32">
        <v>11</v>
      </c>
      <c r="D29" s="32">
        <v>12</v>
      </c>
      <c r="E29" s="32">
        <v>0</v>
      </c>
      <c r="F29" s="32">
        <v>11</v>
      </c>
      <c r="G29" s="32">
        <v>12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</row>
    <row r="30" spans="2:35" ht="20.100000000000001" customHeight="1" thickBot="1" x14ac:dyDescent="0.25">
      <c r="B30" s="4" t="s">
        <v>217</v>
      </c>
      <c r="C30" s="20">
        <v>2</v>
      </c>
      <c r="D30" s="20">
        <v>2</v>
      </c>
      <c r="E30" s="20">
        <v>0</v>
      </c>
      <c r="F30" s="20">
        <v>2</v>
      </c>
      <c r="G30" s="20">
        <v>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218</v>
      </c>
      <c r="C31" s="20">
        <v>8</v>
      </c>
      <c r="D31" s="20">
        <v>8</v>
      </c>
      <c r="E31" s="20">
        <v>5</v>
      </c>
      <c r="F31" s="20">
        <v>3</v>
      </c>
      <c r="G31" s="20">
        <v>3</v>
      </c>
      <c r="H31" s="20">
        <v>0</v>
      </c>
      <c r="I31" s="20">
        <v>5</v>
      </c>
      <c r="J31" s="20">
        <v>5</v>
      </c>
      <c r="K31" s="20">
        <v>5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2</v>
      </c>
      <c r="V31" s="20">
        <v>2</v>
      </c>
      <c r="W31" s="20">
        <v>0</v>
      </c>
      <c r="X31" s="20">
        <v>2</v>
      </c>
      <c r="Y31" s="20">
        <v>2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219</v>
      </c>
      <c r="C32" s="20">
        <v>8</v>
      </c>
      <c r="D32" s="20">
        <v>6</v>
      </c>
      <c r="E32" s="20">
        <v>2</v>
      </c>
      <c r="F32" s="20">
        <v>8</v>
      </c>
      <c r="G32" s="20">
        <v>6</v>
      </c>
      <c r="H32" s="20">
        <v>2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4</v>
      </c>
      <c r="V32" s="20">
        <v>4</v>
      </c>
      <c r="W32" s="20">
        <v>0</v>
      </c>
      <c r="X32" s="20">
        <v>4</v>
      </c>
      <c r="Y32" s="20">
        <v>4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220</v>
      </c>
      <c r="C33" s="20">
        <v>12</v>
      </c>
      <c r="D33" s="20">
        <v>19</v>
      </c>
      <c r="E33" s="20">
        <v>2</v>
      </c>
      <c r="F33" s="20">
        <v>12</v>
      </c>
      <c r="G33" s="20">
        <v>19</v>
      </c>
      <c r="H33" s="20">
        <v>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221</v>
      </c>
      <c r="C34" s="20">
        <v>23</v>
      </c>
      <c r="D34" s="20">
        <v>24</v>
      </c>
      <c r="E34" s="20">
        <v>9</v>
      </c>
      <c r="F34" s="20">
        <v>23</v>
      </c>
      <c r="G34" s="20">
        <v>24</v>
      </c>
      <c r="H34" s="20">
        <v>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5</v>
      </c>
      <c r="V34" s="20">
        <v>4</v>
      </c>
      <c r="W34" s="20">
        <v>1</v>
      </c>
      <c r="X34" s="20">
        <v>5</v>
      </c>
      <c r="Y34" s="20">
        <v>4</v>
      </c>
      <c r="Z34" s="20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222</v>
      </c>
      <c r="C35" s="20">
        <v>2</v>
      </c>
      <c r="D35" s="20">
        <v>2</v>
      </c>
      <c r="E35" s="20">
        <v>4</v>
      </c>
      <c r="F35" s="20">
        <v>2</v>
      </c>
      <c r="G35" s="20">
        <v>2</v>
      </c>
      <c r="H35" s="20">
        <v>4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2</v>
      </c>
      <c r="V35" s="20">
        <v>2</v>
      </c>
      <c r="W35" s="20">
        <v>2</v>
      </c>
      <c r="X35" s="20">
        <v>2</v>
      </c>
      <c r="Y35" s="20">
        <v>2</v>
      </c>
      <c r="Z35" s="20">
        <v>2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223</v>
      </c>
      <c r="C36" s="20">
        <v>20</v>
      </c>
      <c r="D36" s="20">
        <v>18</v>
      </c>
      <c r="E36" s="20">
        <v>6</v>
      </c>
      <c r="F36" s="20">
        <v>20</v>
      </c>
      <c r="G36" s="20">
        <v>18</v>
      </c>
      <c r="H36" s="20">
        <v>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2</v>
      </c>
      <c r="V36" s="20">
        <v>2</v>
      </c>
      <c r="W36" s="20">
        <v>0</v>
      </c>
      <c r="X36" s="20">
        <v>2</v>
      </c>
      <c r="Y36" s="20">
        <v>2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224</v>
      </c>
      <c r="C37" s="20">
        <v>39</v>
      </c>
      <c r="D37" s="20">
        <v>37</v>
      </c>
      <c r="E37" s="20">
        <v>11</v>
      </c>
      <c r="F37" s="20">
        <v>39</v>
      </c>
      <c r="G37" s="20">
        <v>37</v>
      </c>
      <c r="H37" s="20">
        <v>11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5</v>
      </c>
      <c r="V37" s="20">
        <v>5</v>
      </c>
      <c r="W37" s="20">
        <v>3</v>
      </c>
      <c r="X37" s="20">
        <v>5</v>
      </c>
      <c r="Y37" s="20">
        <v>5</v>
      </c>
      <c r="Z37" s="20">
        <v>3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225</v>
      </c>
      <c r="C38" s="20">
        <v>36</v>
      </c>
      <c r="D38" s="20">
        <v>25</v>
      </c>
      <c r="E38" s="20">
        <v>24</v>
      </c>
      <c r="F38" s="20">
        <v>36</v>
      </c>
      <c r="G38" s="20">
        <v>25</v>
      </c>
      <c r="H38" s="20">
        <v>24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227</v>
      </c>
      <c r="C40" s="20">
        <v>8</v>
      </c>
      <c r="D40" s="20">
        <v>5</v>
      </c>
      <c r="E40" s="20">
        <v>22</v>
      </c>
      <c r="F40" s="20">
        <v>8</v>
      </c>
      <c r="G40" s="20">
        <v>5</v>
      </c>
      <c r="H40" s="20">
        <v>22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2</v>
      </c>
      <c r="V40" s="20">
        <v>4</v>
      </c>
      <c r="W40" s="20">
        <v>3</v>
      </c>
      <c r="X40" s="20">
        <v>2</v>
      </c>
      <c r="Y40" s="20">
        <v>4</v>
      </c>
      <c r="Z40" s="20">
        <v>3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228</v>
      </c>
      <c r="C41" s="20">
        <v>399</v>
      </c>
      <c r="D41" s="20">
        <v>457</v>
      </c>
      <c r="E41" s="20">
        <v>53</v>
      </c>
      <c r="F41" s="20">
        <v>399</v>
      </c>
      <c r="G41" s="20">
        <v>456</v>
      </c>
      <c r="H41" s="20">
        <v>53</v>
      </c>
      <c r="I41" s="20">
        <v>0</v>
      </c>
      <c r="J41" s="20">
        <v>1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49</v>
      </c>
      <c r="V41" s="20">
        <v>50</v>
      </c>
      <c r="W41" s="20">
        <v>6</v>
      </c>
      <c r="X41" s="20">
        <v>49</v>
      </c>
      <c r="Y41" s="20">
        <v>50</v>
      </c>
      <c r="Z41" s="20">
        <v>6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229</v>
      </c>
      <c r="C42" s="20">
        <v>73</v>
      </c>
      <c r="D42" s="20">
        <v>94</v>
      </c>
      <c r="E42" s="20">
        <v>12</v>
      </c>
      <c r="F42" s="20">
        <v>73</v>
      </c>
      <c r="G42" s="20">
        <v>94</v>
      </c>
      <c r="H42" s="20">
        <v>12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3</v>
      </c>
      <c r="V42" s="20">
        <v>3</v>
      </c>
      <c r="W42" s="20">
        <v>0</v>
      </c>
      <c r="X42" s="20">
        <v>3</v>
      </c>
      <c r="Y42" s="20">
        <v>3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230</v>
      </c>
      <c r="C43" s="20">
        <v>30</v>
      </c>
      <c r="D43" s="20">
        <v>31</v>
      </c>
      <c r="E43" s="20">
        <v>6</v>
      </c>
      <c r="F43" s="20">
        <v>30</v>
      </c>
      <c r="G43" s="20">
        <v>31</v>
      </c>
      <c r="H43" s="20">
        <v>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94</v>
      </c>
      <c r="V43" s="20">
        <v>95</v>
      </c>
      <c r="W43" s="20">
        <v>0</v>
      </c>
      <c r="X43" s="20">
        <v>94</v>
      </c>
      <c r="Y43" s="20">
        <v>95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231</v>
      </c>
      <c r="C44" s="20">
        <v>73</v>
      </c>
      <c r="D44" s="20">
        <v>60</v>
      </c>
      <c r="E44" s="20">
        <v>16</v>
      </c>
      <c r="F44" s="20">
        <v>69</v>
      </c>
      <c r="G44" s="20">
        <v>56</v>
      </c>
      <c r="H44" s="20">
        <v>16</v>
      </c>
      <c r="I44" s="20">
        <v>4</v>
      </c>
      <c r="J44" s="20">
        <v>4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16</v>
      </c>
      <c r="V44" s="20">
        <v>16</v>
      </c>
      <c r="W44" s="20">
        <v>2</v>
      </c>
      <c r="X44" s="20">
        <v>16</v>
      </c>
      <c r="Y44" s="20">
        <v>16</v>
      </c>
      <c r="Z44" s="20">
        <v>2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232</v>
      </c>
      <c r="C45" s="20">
        <v>70</v>
      </c>
      <c r="D45" s="20">
        <v>73</v>
      </c>
      <c r="E45" s="20">
        <v>13</v>
      </c>
      <c r="F45" s="20">
        <v>70</v>
      </c>
      <c r="G45" s="20">
        <v>73</v>
      </c>
      <c r="H45" s="20">
        <v>13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29</v>
      </c>
      <c r="V45" s="20">
        <v>27</v>
      </c>
      <c r="W45" s="20">
        <v>7</v>
      </c>
      <c r="X45" s="20">
        <v>28</v>
      </c>
      <c r="Y45" s="20">
        <v>26</v>
      </c>
      <c r="Z45" s="20">
        <v>7</v>
      </c>
      <c r="AA45" s="20">
        <v>0</v>
      </c>
      <c r="AB45" s="20">
        <v>0</v>
      </c>
      <c r="AC45" s="20">
        <v>0</v>
      </c>
      <c r="AD45" s="20">
        <v>1</v>
      </c>
      <c r="AE45" s="20">
        <v>1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233</v>
      </c>
      <c r="C46" s="20">
        <v>27</v>
      </c>
      <c r="D46" s="20">
        <v>28</v>
      </c>
      <c r="E46" s="20">
        <v>14</v>
      </c>
      <c r="F46" s="20">
        <v>27</v>
      </c>
      <c r="G46" s="20">
        <v>28</v>
      </c>
      <c r="H46" s="20">
        <v>14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8</v>
      </c>
      <c r="V46" s="20">
        <v>7</v>
      </c>
      <c r="W46" s="20">
        <v>6</v>
      </c>
      <c r="X46" s="20">
        <v>8</v>
      </c>
      <c r="Y46" s="20">
        <v>7</v>
      </c>
      <c r="Z46" s="20">
        <v>6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234</v>
      </c>
      <c r="C47" s="20">
        <v>168</v>
      </c>
      <c r="D47" s="20">
        <v>173</v>
      </c>
      <c r="E47" s="20">
        <v>17</v>
      </c>
      <c r="F47" s="20">
        <v>168</v>
      </c>
      <c r="G47" s="20">
        <v>173</v>
      </c>
      <c r="H47" s="20">
        <v>17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14</v>
      </c>
      <c r="V47" s="20">
        <v>15</v>
      </c>
      <c r="W47" s="20">
        <v>1</v>
      </c>
      <c r="X47" s="20">
        <v>14</v>
      </c>
      <c r="Y47" s="20">
        <v>15</v>
      </c>
      <c r="Z47" s="20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235</v>
      </c>
      <c r="C48" s="20">
        <v>38</v>
      </c>
      <c r="D48" s="20">
        <v>37</v>
      </c>
      <c r="E48" s="20">
        <v>11</v>
      </c>
      <c r="F48" s="20">
        <v>38</v>
      </c>
      <c r="G48" s="20">
        <v>37</v>
      </c>
      <c r="H48" s="20">
        <v>11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8</v>
      </c>
      <c r="V48" s="20">
        <v>8</v>
      </c>
      <c r="W48" s="20">
        <v>0</v>
      </c>
      <c r="X48" s="20">
        <v>8</v>
      </c>
      <c r="Y48" s="20">
        <v>8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236</v>
      </c>
      <c r="C49" s="20">
        <v>17</v>
      </c>
      <c r="D49" s="20">
        <v>18</v>
      </c>
      <c r="E49" s="20">
        <v>5</v>
      </c>
      <c r="F49" s="20">
        <v>17</v>
      </c>
      <c r="G49" s="20">
        <v>18</v>
      </c>
      <c r="H49" s="20">
        <v>5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1</v>
      </c>
      <c r="V49" s="20">
        <v>1</v>
      </c>
      <c r="W49" s="20">
        <v>0</v>
      </c>
      <c r="X49" s="20">
        <v>1</v>
      </c>
      <c r="Y49" s="20">
        <v>1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237</v>
      </c>
      <c r="C50" s="20">
        <v>57</v>
      </c>
      <c r="D50" s="20">
        <v>56</v>
      </c>
      <c r="E50" s="20">
        <v>12</v>
      </c>
      <c r="F50" s="20">
        <v>57</v>
      </c>
      <c r="G50" s="20">
        <v>56</v>
      </c>
      <c r="H50" s="20">
        <v>12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3</v>
      </c>
      <c r="V50" s="20">
        <v>2</v>
      </c>
      <c r="W50" s="20">
        <v>2</v>
      </c>
      <c r="X50" s="20">
        <v>3</v>
      </c>
      <c r="Y50" s="20">
        <v>2</v>
      </c>
      <c r="Z50" s="20">
        <v>2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238</v>
      </c>
      <c r="C51" s="20">
        <v>5</v>
      </c>
      <c r="D51" s="20">
        <v>5</v>
      </c>
      <c r="E51" s="20">
        <v>0</v>
      </c>
      <c r="F51" s="20">
        <v>5</v>
      </c>
      <c r="G51" s="20">
        <v>5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6</v>
      </c>
      <c r="V51" s="20">
        <v>6</v>
      </c>
      <c r="W51" s="20">
        <v>0</v>
      </c>
      <c r="X51" s="20">
        <v>6</v>
      </c>
      <c r="Y51" s="20">
        <v>6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239</v>
      </c>
      <c r="C52" s="20">
        <v>24</v>
      </c>
      <c r="D52" s="20">
        <v>24</v>
      </c>
      <c r="E52" s="20">
        <v>0</v>
      </c>
      <c r="F52" s="20">
        <v>24</v>
      </c>
      <c r="G52" s="20">
        <v>24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240</v>
      </c>
      <c r="C53" s="20">
        <v>14</v>
      </c>
      <c r="D53" s="20">
        <v>16</v>
      </c>
      <c r="E53" s="20">
        <v>2</v>
      </c>
      <c r="F53" s="20">
        <v>14</v>
      </c>
      <c r="G53" s="20">
        <v>16</v>
      </c>
      <c r="H53" s="20">
        <v>1</v>
      </c>
      <c r="I53" s="20">
        <v>0</v>
      </c>
      <c r="J53" s="20">
        <v>0</v>
      </c>
      <c r="K53" s="20">
        <v>1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6</v>
      </c>
      <c r="V53" s="20">
        <v>6</v>
      </c>
      <c r="W53" s="20">
        <v>0</v>
      </c>
      <c r="X53" s="20">
        <v>6</v>
      </c>
      <c r="Y53" s="20">
        <v>6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241</v>
      </c>
      <c r="C54" s="20">
        <v>462</v>
      </c>
      <c r="D54" s="20">
        <v>468</v>
      </c>
      <c r="E54" s="20">
        <v>101</v>
      </c>
      <c r="F54" s="20">
        <v>460</v>
      </c>
      <c r="G54" s="20">
        <v>463</v>
      </c>
      <c r="H54" s="20">
        <v>101</v>
      </c>
      <c r="I54" s="20">
        <v>2</v>
      </c>
      <c r="J54" s="20">
        <v>5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57</v>
      </c>
      <c r="V54" s="20">
        <v>51</v>
      </c>
      <c r="W54" s="20">
        <v>19</v>
      </c>
      <c r="X54" s="20">
        <v>56</v>
      </c>
      <c r="Y54" s="20">
        <v>50</v>
      </c>
      <c r="Z54" s="20">
        <v>19</v>
      </c>
      <c r="AA54" s="20">
        <v>1</v>
      </c>
      <c r="AB54" s="20">
        <v>1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242</v>
      </c>
      <c r="C55" s="20">
        <v>76</v>
      </c>
      <c r="D55" s="20">
        <v>69</v>
      </c>
      <c r="E55" s="20">
        <v>19</v>
      </c>
      <c r="F55" s="20">
        <v>76</v>
      </c>
      <c r="G55" s="20">
        <v>69</v>
      </c>
      <c r="H55" s="20">
        <v>19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6</v>
      </c>
      <c r="V55" s="20">
        <v>5</v>
      </c>
      <c r="W55" s="20">
        <v>2</v>
      </c>
      <c r="X55" s="20">
        <v>6</v>
      </c>
      <c r="Y55" s="20">
        <v>5</v>
      </c>
      <c r="Z55" s="20">
        <v>2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243</v>
      </c>
      <c r="C56" s="20">
        <v>49</v>
      </c>
      <c r="D56" s="20">
        <v>32</v>
      </c>
      <c r="E56" s="20">
        <v>19</v>
      </c>
      <c r="F56" s="20">
        <v>49</v>
      </c>
      <c r="G56" s="20">
        <v>32</v>
      </c>
      <c r="H56" s="20">
        <v>19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26</v>
      </c>
      <c r="V56" s="20">
        <v>18</v>
      </c>
      <c r="W56" s="20">
        <v>8</v>
      </c>
      <c r="X56" s="20">
        <v>26</v>
      </c>
      <c r="Y56" s="20">
        <v>18</v>
      </c>
      <c r="Z56" s="20">
        <v>8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244</v>
      </c>
      <c r="C57" s="20">
        <v>15</v>
      </c>
      <c r="D57" s="20">
        <v>20</v>
      </c>
      <c r="E57" s="20">
        <v>0</v>
      </c>
      <c r="F57" s="20">
        <v>15</v>
      </c>
      <c r="G57" s="20">
        <v>20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270</v>
      </c>
      <c r="C58" s="20">
        <v>10</v>
      </c>
      <c r="D58" s="20">
        <v>10</v>
      </c>
      <c r="E58" s="20">
        <v>0</v>
      </c>
      <c r="F58" s="20">
        <v>10</v>
      </c>
      <c r="G58" s="20">
        <v>10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1</v>
      </c>
      <c r="V58" s="20">
        <v>1</v>
      </c>
      <c r="W58" s="20">
        <v>0</v>
      </c>
      <c r="X58" s="20">
        <v>1</v>
      </c>
      <c r="Y58" s="20">
        <v>1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246</v>
      </c>
      <c r="C59" s="20">
        <v>91</v>
      </c>
      <c r="D59" s="20">
        <v>88</v>
      </c>
      <c r="E59" s="20">
        <v>30</v>
      </c>
      <c r="F59" s="20">
        <v>91</v>
      </c>
      <c r="G59" s="20">
        <v>88</v>
      </c>
      <c r="H59" s="20">
        <v>26</v>
      </c>
      <c r="I59" s="20">
        <v>0</v>
      </c>
      <c r="J59" s="20">
        <v>0</v>
      </c>
      <c r="K59" s="20">
        <v>4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9</v>
      </c>
      <c r="V59" s="20">
        <v>8</v>
      </c>
      <c r="W59" s="20">
        <v>4</v>
      </c>
      <c r="X59" s="20">
        <v>9</v>
      </c>
      <c r="Y59" s="20">
        <v>8</v>
      </c>
      <c r="Z59" s="20">
        <v>4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247</v>
      </c>
      <c r="C60" s="20">
        <v>48</v>
      </c>
      <c r="D60" s="20">
        <v>41</v>
      </c>
      <c r="E60" s="20">
        <v>15</v>
      </c>
      <c r="F60" s="20">
        <v>48</v>
      </c>
      <c r="G60" s="20">
        <v>41</v>
      </c>
      <c r="H60" s="20">
        <v>15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3</v>
      </c>
      <c r="V60" s="20">
        <v>2</v>
      </c>
      <c r="W60" s="20">
        <v>1</v>
      </c>
      <c r="X60" s="20">
        <v>3</v>
      </c>
      <c r="Y60" s="20">
        <v>2</v>
      </c>
      <c r="Z60" s="20">
        <v>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f>SUM(C11:C60)</f>
        <v>2800</v>
      </c>
      <c r="D61" s="9">
        <f t="shared" ref="D61:AI61" si="0">SUM(D11:D60)</f>
        <v>2838</v>
      </c>
      <c r="E61" s="9">
        <f t="shared" si="0"/>
        <v>658</v>
      </c>
      <c r="F61" s="9">
        <f t="shared" si="0"/>
        <v>2786</v>
      </c>
      <c r="G61" s="9">
        <f t="shared" si="0"/>
        <v>2817</v>
      </c>
      <c r="H61" s="9">
        <f t="shared" si="0"/>
        <v>645</v>
      </c>
      <c r="I61" s="9">
        <f t="shared" si="0"/>
        <v>13</v>
      </c>
      <c r="J61" s="9">
        <f t="shared" si="0"/>
        <v>18</v>
      </c>
      <c r="K61" s="9">
        <f t="shared" si="0"/>
        <v>12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1</v>
      </c>
      <c r="P61" s="9">
        <f t="shared" si="0"/>
        <v>3</v>
      </c>
      <c r="Q61" s="9">
        <f t="shared" si="0"/>
        <v>1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574</v>
      </c>
      <c r="V61" s="9">
        <f t="shared" si="0"/>
        <v>559</v>
      </c>
      <c r="W61" s="9">
        <f t="shared" si="0"/>
        <v>107</v>
      </c>
      <c r="X61" s="9">
        <f t="shared" si="0"/>
        <v>572</v>
      </c>
      <c r="Y61" s="9">
        <f t="shared" si="0"/>
        <v>557</v>
      </c>
      <c r="Z61" s="9">
        <f t="shared" si="0"/>
        <v>107</v>
      </c>
      <c r="AA61" s="9">
        <f t="shared" si="0"/>
        <v>1</v>
      </c>
      <c r="AB61" s="9">
        <f t="shared" si="0"/>
        <v>1</v>
      </c>
      <c r="AC61" s="9">
        <f t="shared" si="0"/>
        <v>0</v>
      </c>
      <c r="AD61" s="9">
        <f t="shared" si="0"/>
        <v>1</v>
      </c>
      <c r="AE61" s="9">
        <f t="shared" si="0"/>
        <v>1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58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89" t="s">
        <v>257</v>
      </c>
      <c r="D9" s="82"/>
      <c r="E9" s="82"/>
      <c r="F9" s="90"/>
      <c r="G9" s="89" t="s">
        <v>258</v>
      </c>
      <c r="H9" s="82"/>
      <c r="I9" s="82"/>
      <c r="J9" s="96"/>
      <c r="K9" s="89" t="s">
        <v>259</v>
      </c>
      <c r="L9" s="82"/>
      <c r="M9" s="82"/>
      <c r="N9" s="96"/>
      <c r="O9" s="89" t="s">
        <v>260</v>
      </c>
      <c r="P9" s="82"/>
      <c r="Q9" s="82"/>
      <c r="R9" s="96"/>
      <c r="S9" s="89" t="s">
        <v>261</v>
      </c>
      <c r="T9" s="82"/>
      <c r="U9" s="82"/>
      <c r="V9" s="82"/>
      <c r="W9" s="82"/>
    </row>
    <row r="10" spans="2:23" ht="28.5" customHeight="1" thickBot="1" x14ac:dyDescent="0.25">
      <c r="B10" s="10"/>
      <c r="C10" s="92" t="s">
        <v>271</v>
      </c>
      <c r="D10" s="94" t="s">
        <v>100</v>
      </c>
      <c r="E10" s="94"/>
      <c r="F10" s="92" t="s">
        <v>103</v>
      </c>
      <c r="G10" s="92" t="s">
        <v>271</v>
      </c>
      <c r="H10" s="94" t="s">
        <v>100</v>
      </c>
      <c r="I10" s="94"/>
      <c r="J10" s="92" t="s">
        <v>103</v>
      </c>
      <c r="K10" s="92" t="s">
        <v>271</v>
      </c>
      <c r="L10" s="94" t="s">
        <v>100</v>
      </c>
      <c r="M10" s="94"/>
      <c r="N10" s="92" t="s">
        <v>103</v>
      </c>
      <c r="O10" s="92" t="s">
        <v>271</v>
      </c>
      <c r="P10" s="94" t="s">
        <v>100</v>
      </c>
      <c r="Q10" s="94"/>
      <c r="R10" s="92" t="s">
        <v>103</v>
      </c>
      <c r="S10" s="92" t="s">
        <v>271</v>
      </c>
      <c r="T10" s="94" t="s">
        <v>101</v>
      </c>
      <c r="U10" s="94"/>
      <c r="V10" s="95" t="s">
        <v>102</v>
      </c>
      <c r="W10" s="92" t="s">
        <v>103</v>
      </c>
    </row>
    <row r="11" spans="2:23" ht="28.5" customHeight="1" thickBot="1" x14ac:dyDescent="0.25">
      <c r="B11" s="10"/>
      <c r="C11" s="93"/>
      <c r="D11" s="52" t="s">
        <v>104</v>
      </c>
      <c r="E11" s="52" t="s">
        <v>105</v>
      </c>
      <c r="F11" s="93"/>
      <c r="G11" s="93"/>
      <c r="H11" s="52" t="s">
        <v>104</v>
      </c>
      <c r="I11" s="52" t="s">
        <v>105</v>
      </c>
      <c r="J11" s="93"/>
      <c r="K11" s="93"/>
      <c r="L11" s="52" t="s">
        <v>104</v>
      </c>
      <c r="M11" s="52" t="s">
        <v>105</v>
      </c>
      <c r="N11" s="93"/>
      <c r="O11" s="93"/>
      <c r="P11" s="52" t="s">
        <v>104</v>
      </c>
      <c r="Q11" s="52" t="s">
        <v>105</v>
      </c>
      <c r="R11" s="93"/>
      <c r="S11" s="93"/>
      <c r="T11" s="52" t="s">
        <v>106</v>
      </c>
      <c r="U11" s="52" t="s">
        <v>107</v>
      </c>
      <c r="V11" s="85"/>
      <c r="W11" s="93"/>
    </row>
    <row r="12" spans="2:23" ht="20.100000000000001" customHeight="1" thickBot="1" x14ac:dyDescent="0.25">
      <c r="B12" s="3" t="s">
        <v>198</v>
      </c>
      <c r="C12" s="19">
        <v>23</v>
      </c>
      <c r="D12" s="19">
        <v>0</v>
      </c>
      <c r="E12" s="19">
        <v>0</v>
      </c>
      <c r="F12" s="19">
        <v>23</v>
      </c>
      <c r="G12" s="19">
        <v>14</v>
      </c>
      <c r="H12" s="19">
        <v>0</v>
      </c>
      <c r="I12" s="19">
        <v>0</v>
      </c>
      <c r="J12" s="19">
        <v>14</v>
      </c>
      <c r="K12" s="19">
        <v>9</v>
      </c>
      <c r="L12" s="19">
        <v>0</v>
      </c>
      <c r="M12" s="19">
        <v>0</v>
      </c>
      <c r="N12" s="19">
        <v>9</v>
      </c>
      <c r="O12" s="19">
        <v>0</v>
      </c>
      <c r="P12" s="19">
        <v>0</v>
      </c>
      <c r="Q12" s="19">
        <v>0</v>
      </c>
      <c r="R12" s="19">
        <v>0</v>
      </c>
      <c r="S12" s="19">
        <v>39</v>
      </c>
      <c r="T12" s="19">
        <v>10</v>
      </c>
      <c r="U12" s="19">
        <v>3</v>
      </c>
      <c r="V12" s="19">
        <v>15</v>
      </c>
      <c r="W12" s="19">
        <v>67</v>
      </c>
    </row>
    <row r="13" spans="2:23" ht="20.100000000000001" customHeight="1" thickBot="1" x14ac:dyDescent="0.25">
      <c r="B13" s="4" t="s">
        <v>199</v>
      </c>
      <c r="C13" s="20">
        <v>82</v>
      </c>
      <c r="D13" s="20">
        <v>2</v>
      </c>
      <c r="E13" s="20">
        <v>19</v>
      </c>
      <c r="F13" s="20">
        <v>103</v>
      </c>
      <c r="G13" s="20">
        <v>27</v>
      </c>
      <c r="H13" s="20">
        <v>1</v>
      </c>
      <c r="I13" s="20">
        <v>1</v>
      </c>
      <c r="J13" s="20">
        <v>29</v>
      </c>
      <c r="K13" s="20">
        <v>55</v>
      </c>
      <c r="L13" s="20">
        <v>1</v>
      </c>
      <c r="M13" s="20">
        <v>18</v>
      </c>
      <c r="N13" s="20">
        <v>74</v>
      </c>
      <c r="O13" s="20">
        <v>0</v>
      </c>
      <c r="P13" s="20">
        <v>0</v>
      </c>
      <c r="Q13" s="20">
        <v>0</v>
      </c>
      <c r="R13" s="20">
        <v>0</v>
      </c>
      <c r="S13" s="20">
        <v>180</v>
      </c>
      <c r="T13" s="20">
        <v>21</v>
      </c>
      <c r="U13" s="20">
        <v>16</v>
      </c>
      <c r="V13" s="20">
        <v>17</v>
      </c>
      <c r="W13" s="20">
        <v>234</v>
      </c>
    </row>
    <row r="14" spans="2:23" ht="20.100000000000001" customHeight="1" thickBot="1" x14ac:dyDescent="0.25">
      <c r="B14" s="4" t="s">
        <v>200</v>
      </c>
      <c r="C14" s="20">
        <v>36</v>
      </c>
      <c r="D14" s="20">
        <v>0</v>
      </c>
      <c r="E14" s="20">
        <v>2</v>
      </c>
      <c r="F14" s="20">
        <v>38</v>
      </c>
      <c r="G14" s="20">
        <v>10</v>
      </c>
      <c r="H14" s="20">
        <v>0</v>
      </c>
      <c r="I14" s="20">
        <v>1</v>
      </c>
      <c r="J14" s="20">
        <v>11</v>
      </c>
      <c r="K14" s="20">
        <v>26</v>
      </c>
      <c r="L14" s="20">
        <v>0</v>
      </c>
      <c r="M14" s="20">
        <v>1</v>
      </c>
      <c r="N14" s="20">
        <v>27</v>
      </c>
      <c r="O14" s="20">
        <v>0</v>
      </c>
      <c r="P14" s="20">
        <v>0</v>
      </c>
      <c r="Q14" s="20">
        <v>0</v>
      </c>
      <c r="R14" s="20">
        <v>0</v>
      </c>
      <c r="S14" s="20">
        <v>67</v>
      </c>
      <c r="T14" s="20">
        <v>7</v>
      </c>
      <c r="U14" s="20">
        <v>2</v>
      </c>
      <c r="V14" s="20">
        <v>2</v>
      </c>
      <c r="W14" s="20">
        <v>78</v>
      </c>
    </row>
    <row r="15" spans="2:23" ht="20.100000000000001" customHeight="1" thickBot="1" x14ac:dyDescent="0.25">
      <c r="B15" s="4" t="s">
        <v>201</v>
      </c>
      <c r="C15" s="20">
        <v>88</v>
      </c>
      <c r="D15" s="20">
        <v>3</v>
      </c>
      <c r="E15" s="20">
        <v>0</v>
      </c>
      <c r="F15" s="20">
        <v>91</v>
      </c>
      <c r="G15" s="20">
        <v>66</v>
      </c>
      <c r="H15" s="20">
        <v>0</v>
      </c>
      <c r="I15" s="20">
        <v>0</v>
      </c>
      <c r="J15" s="20">
        <v>66</v>
      </c>
      <c r="K15" s="20">
        <v>22</v>
      </c>
      <c r="L15" s="20">
        <v>3</v>
      </c>
      <c r="M15" s="20">
        <v>0</v>
      </c>
      <c r="N15" s="20">
        <v>25</v>
      </c>
      <c r="O15" s="20">
        <v>0</v>
      </c>
      <c r="P15" s="20">
        <v>0</v>
      </c>
      <c r="Q15" s="20">
        <v>0</v>
      </c>
      <c r="R15" s="20">
        <v>0</v>
      </c>
      <c r="S15" s="20">
        <v>96</v>
      </c>
      <c r="T15" s="20">
        <v>30</v>
      </c>
      <c r="U15" s="20">
        <v>6</v>
      </c>
      <c r="V15" s="20">
        <v>6</v>
      </c>
      <c r="W15" s="20">
        <v>138</v>
      </c>
    </row>
    <row r="16" spans="2:23" ht="20.100000000000001" customHeight="1" thickBot="1" x14ac:dyDescent="0.25">
      <c r="B16" s="4" t="s">
        <v>202</v>
      </c>
      <c r="C16" s="20">
        <v>26</v>
      </c>
      <c r="D16" s="20">
        <v>0</v>
      </c>
      <c r="E16" s="20">
        <v>0</v>
      </c>
      <c r="F16" s="20">
        <v>26</v>
      </c>
      <c r="G16" s="20">
        <v>11</v>
      </c>
      <c r="H16" s="20">
        <v>0</v>
      </c>
      <c r="I16" s="20">
        <v>0</v>
      </c>
      <c r="J16" s="20">
        <v>11</v>
      </c>
      <c r="K16" s="20">
        <v>15</v>
      </c>
      <c r="L16" s="20">
        <v>0</v>
      </c>
      <c r="M16" s="20">
        <v>0</v>
      </c>
      <c r="N16" s="20">
        <v>15</v>
      </c>
      <c r="O16" s="20">
        <v>0</v>
      </c>
      <c r="P16" s="20">
        <v>0</v>
      </c>
      <c r="Q16" s="20">
        <v>0</v>
      </c>
      <c r="R16" s="20">
        <v>0</v>
      </c>
      <c r="S16" s="20">
        <v>43</v>
      </c>
      <c r="T16" s="20">
        <v>3</v>
      </c>
      <c r="U16" s="20">
        <v>8</v>
      </c>
      <c r="V16" s="20">
        <v>0</v>
      </c>
      <c r="W16" s="20">
        <v>54</v>
      </c>
    </row>
    <row r="17" spans="2:23" ht="20.100000000000001" customHeight="1" thickBot="1" x14ac:dyDescent="0.25">
      <c r="B17" s="4" t="s">
        <v>203</v>
      </c>
      <c r="C17" s="20">
        <v>19</v>
      </c>
      <c r="D17" s="20">
        <v>1</v>
      </c>
      <c r="E17" s="20">
        <v>0</v>
      </c>
      <c r="F17" s="20">
        <v>20</v>
      </c>
      <c r="G17" s="20">
        <v>2</v>
      </c>
      <c r="H17" s="20">
        <v>0</v>
      </c>
      <c r="I17" s="20">
        <v>0</v>
      </c>
      <c r="J17" s="20">
        <v>2</v>
      </c>
      <c r="K17" s="20">
        <v>17</v>
      </c>
      <c r="L17" s="20">
        <v>1</v>
      </c>
      <c r="M17" s="20">
        <v>0</v>
      </c>
      <c r="N17" s="20">
        <v>18</v>
      </c>
      <c r="O17" s="20">
        <v>0</v>
      </c>
      <c r="P17" s="20">
        <v>0</v>
      </c>
      <c r="Q17" s="20">
        <v>0</v>
      </c>
      <c r="R17" s="20">
        <v>0</v>
      </c>
      <c r="S17" s="20">
        <v>56</v>
      </c>
      <c r="T17" s="20">
        <v>20</v>
      </c>
      <c r="U17" s="20">
        <v>0</v>
      </c>
      <c r="V17" s="20">
        <v>6</v>
      </c>
      <c r="W17" s="20">
        <v>82</v>
      </c>
    </row>
    <row r="18" spans="2:23" ht="20.100000000000001" customHeight="1" thickBot="1" x14ac:dyDescent="0.25">
      <c r="B18" s="4" t="s">
        <v>204</v>
      </c>
      <c r="C18" s="20">
        <v>127</v>
      </c>
      <c r="D18" s="20">
        <v>9</v>
      </c>
      <c r="E18" s="20">
        <v>10</v>
      </c>
      <c r="F18" s="20">
        <v>146</v>
      </c>
      <c r="G18" s="20">
        <v>30</v>
      </c>
      <c r="H18" s="20">
        <v>0</v>
      </c>
      <c r="I18" s="20">
        <v>0</v>
      </c>
      <c r="J18" s="20">
        <v>30</v>
      </c>
      <c r="K18" s="20">
        <v>97</v>
      </c>
      <c r="L18" s="20">
        <v>9</v>
      </c>
      <c r="M18" s="20">
        <v>10</v>
      </c>
      <c r="N18" s="20">
        <v>116</v>
      </c>
      <c r="O18" s="20">
        <v>0</v>
      </c>
      <c r="P18" s="20">
        <v>0</v>
      </c>
      <c r="Q18" s="20">
        <v>0</v>
      </c>
      <c r="R18" s="20">
        <v>0</v>
      </c>
      <c r="S18" s="20">
        <v>145</v>
      </c>
      <c r="T18" s="20">
        <v>13</v>
      </c>
      <c r="U18" s="20">
        <v>19</v>
      </c>
      <c r="V18" s="20">
        <v>10</v>
      </c>
      <c r="W18" s="20">
        <v>187</v>
      </c>
    </row>
    <row r="19" spans="2:23" ht="20.100000000000001" customHeight="1" thickBot="1" x14ac:dyDescent="0.25">
      <c r="B19" s="4" t="s">
        <v>205</v>
      </c>
      <c r="C19" s="20">
        <v>133</v>
      </c>
      <c r="D19" s="20">
        <v>6</v>
      </c>
      <c r="E19" s="20">
        <v>4</v>
      </c>
      <c r="F19" s="20">
        <v>143</v>
      </c>
      <c r="G19" s="20">
        <v>34</v>
      </c>
      <c r="H19" s="20">
        <v>0</v>
      </c>
      <c r="I19" s="20">
        <v>3</v>
      </c>
      <c r="J19" s="20">
        <v>37</v>
      </c>
      <c r="K19" s="20">
        <v>99</v>
      </c>
      <c r="L19" s="20">
        <v>6</v>
      </c>
      <c r="M19" s="20">
        <v>1</v>
      </c>
      <c r="N19" s="20">
        <v>106</v>
      </c>
      <c r="O19" s="20">
        <v>0</v>
      </c>
      <c r="P19" s="20">
        <v>0</v>
      </c>
      <c r="Q19" s="20">
        <v>0</v>
      </c>
      <c r="R19" s="20">
        <v>0</v>
      </c>
      <c r="S19" s="20">
        <v>171</v>
      </c>
      <c r="T19" s="20">
        <v>10</v>
      </c>
      <c r="U19" s="20">
        <v>14</v>
      </c>
      <c r="V19" s="20">
        <v>9</v>
      </c>
      <c r="W19" s="20">
        <v>204</v>
      </c>
    </row>
    <row r="20" spans="2:23" ht="20.100000000000001" customHeight="1" thickBot="1" x14ac:dyDescent="0.25">
      <c r="B20" s="4" t="s">
        <v>206</v>
      </c>
      <c r="C20" s="20">
        <v>14</v>
      </c>
      <c r="D20" s="20">
        <v>0</v>
      </c>
      <c r="E20" s="20">
        <v>0</v>
      </c>
      <c r="F20" s="20">
        <v>14</v>
      </c>
      <c r="G20" s="20">
        <v>4</v>
      </c>
      <c r="H20" s="20">
        <v>0</v>
      </c>
      <c r="I20" s="20">
        <v>0</v>
      </c>
      <c r="J20" s="20">
        <v>4</v>
      </c>
      <c r="K20" s="20">
        <v>10</v>
      </c>
      <c r="L20" s="20">
        <v>0</v>
      </c>
      <c r="M20" s="20">
        <v>0</v>
      </c>
      <c r="N20" s="20">
        <v>10</v>
      </c>
      <c r="O20" s="20">
        <v>0</v>
      </c>
      <c r="P20" s="20">
        <v>0</v>
      </c>
      <c r="Q20" s="20">
        <v>0</v>
      </c>
      <c r="R20" s="20">
        <v>0</v>
      </c>
      <c r="S20" s="20">
        <v>7</v>
      </c>
      <c r="T20" s="20">
        <v>0</v>
      </c>
      <c r="U20" s="20">
        <v>0</v>
      </c>
      <c r="V20" s="20">
        <v>0</v>
      </c>
      <c r="W20" s="20">
        <v>7</v>
      </c>
    </row>
    <row r="21" spans="2:23" ht="20.100000000000001" customHeight="1" thickBot="1" x14ac:dyDescent="0.25">
      <c r="B21" s="4" t="s">
        <v>207</v>
      </c>
      <c r="C21" s="20">
        <v>2</v>
      </c>
      <c r="D21" s="20">
        <v>0</v>
      </c>
      <c r="E21" s="20">
        <v>0</v>
      </c>
      <c r="F21" s="20">
        <v>2</v>
      </c>
      <c r="G21" s="20">
        <v>1</v>
      </c>
      <c r="H21" s="20">
        <v>0</v>
      </c>
      <c r="I21" s="20">
        <v>0</v>
      </c>
      <c r="J21" s="20">
        <v>1</v>
      </c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4</v>
      </c>
      <c r="T21" s="20">
        <v>0</v>
      </c>
      <c r="U21" s="20">
        <v>0</v>
      </c>
      <c r="V21" s="20">
        <v>0</v>
      </c>
      <c r="W21" s="20">
        <v>4</v>
      </c>
    </row>
    <row r="22" spans="2:23" ht="20.100000000000001" customHeight="1" thickBot="1" x14ac:dyDescent="0.25">
      <c r="B22" s="4" t="s">
        <v>208</v>
      </c>
      <c r="C22" s="20">
        <v>41</v>
      </c>
      <c r="D22" s="20">
        <v>2</v>
      </c>
      <c r="E22" s="20">
        <v>0</v>
      </c>
      <c r="F22" s="20">
        <v>43</v>
      </c>
      <c r="G22" s="20">
        <v>22</v>
      </c>
      <c r="H22" s="20">
        <v>0</v>
      </c>
      <c r="I22" s="20">
        <v>0</v>
      </c>
      <c r="J22" s="20">
        <v>22</v>
      </c>
      <c r="K22" s="20">
        <v>19</v>
      </c>
      <c r="L22" s="20">
        <v>2</v>
      </c>
      <c r="M22" s="20">
        <v>0</v>
      </c>
      <c r="N22" s="20">
        <v>21</v>
      </c>
      <c r="O22" s="20">
        <v>0</v>
      </c>
      <c r="P22" s="20">
        <v>0</v>
      </c>
      <c r="Q22" s="20">
        <v>0</v>
      </c>
      <c r="R22" s="20">
        <v>0</v>
      </c>
      <c r="S22" s="20">
        <v>78</v>
      </c>
      <c r="T22" s="20">
        <v>12</v>
      </c>
      <c r="U22" s="20">
        <v>2</v>
      </c>
      <c r="V22" s="20">
        <v>1</v>
      </c>
      <c r="W22" s="20">
        <v>93</v>
      </c>
    </row>
    <row r="23" spans="2:23" ht="20.100000000000001" customHeight="1" thickBot="1" x14ac:dyDescent="0.25">
      <c r="B23" s="4" t="s">
        <v>209</v>
      </c>
      <c r="C23" s="20">
        <v>50</v>
      </c>
      <c r="D23" s="20">
        <v>0</v>
      </c>
      <c r="E23" s="20">
        <v>2</v>
      </c>
      <c r="F23" s="20">
        <v>52</v>
      </c>
      <c r="G23" s="20">
        <v>35</v>
      </c>
      <c r="H23" s="20">
        <v>0</v>
      </c>
      <c r="I23" s="20">
        <v>1</v>
      </c>
      <c r="J23" s="20">
        <v>36</v>
      </c>
      <c r="K23" s="20">
        <v>15</v>
      </c>
      <c r="L23" s="20">
        <v>0</v>
      </c>
      <c r="M23" s="20">
        <v>1</v>
      </c>
      <c r="N23" s="20">
        <v>16</v>
      </c>
      <c r="O23" s="20">
        <v>0</v>
      </c>
      <c r="P23" s="20">
        <v>0</v>
      </c>
      <c r="Q23" s="20">
        <v>0</v>
      </c>
      <c r="R23" s="20">
        <v>0</v>
      </c>
      <c r="S23" s="20">
        <v>77</v>
      </c>
      <c r="T23" s="20">
        <v>6</v>
      </c>
      <c r="U23" s="20">
        <v>2</v>
      </c>
      <c r="V23" s="20">
        <v>8</v>
      </c>
      <c r="W23" s="20">
        <v>93</v>
      </c>
    </row>
    <row r="24" spans="2:23" ht="20.100000000000001" customHeight="1" thickBot="1" x14ac:dyDescent="0.25">
      <c r="B24" s="4" t="s">
        <v>210</v>
      </c>
      <c r="C24" s="20">
        <v>51</v>
      </c>
      <c r="D24" s="20">
        <v>1</v>
      </c>
      <c r="E24" s="20">
        <v>5</v>
      </c>
      <c r="F24" s="20">
        <v>57</v>
      </c>
      <c r="G24" s="20">
        <v>24</v>
      </c>
      <c r="H24" s="20">
        <v>1</v>
      </c>
      <c r="I24" s="20">
        <v>0</v>
      </c>
      <c r="J24" s="20">
        <v>25</v>
      </c>
      <c r="K24" s="20">
        <v>27</v>
      </c>
      <c r="L24" s="20">
        <v>0</v>
      </c>
      <c r="M24" s="20">
        <v>5</v>
      </c>
      <c r="N24" s="20">
        <v>32</v>
      </c>
      <c r="O24" s="20">
        <v>0</v>
      </c>
      <c r="P24" s="20">
        <v>0</v>
      </c>
      <c r="Q24" s="20">
        <v>0</v>
      </c>
      <c r="R24" s="20">
        <v>0</v>
      </c>
      <c r="S24" s="20">
        <v>120</v>
      </c>
      <c r="T24" s="20">
        <v>16</v>
      </c>
      <c r="U24" s="20">
        <v>19</v>
      </c>
      <c r="V24" s="20">
        <v>0</v>
      </c>
      <c r="W24" s="20">
        <v>155</v>
      </c>
    </row>
    <row r="25" spans="2:23" ht="20.100000000000001" customHeight="1" thickBot="1" x14ac:dyDescent="0.25">
      <c r="B25" s="4" t="s">
        <v>211</v>
      </c>
      <c r="C25" s="20">
        <v>157</v>
      </c>
      <c r="D25" s="20">
        <v>0</v>
      </c>
      <c r="E25" s="20">
        <v>9</v>
      </c>
      <c r="F25" s="20">
        <v>166</v>
      </c>
      <c r="G25" s="20">
        <v>114</v>
      </c>
      <c r="H25" s="20">
        <v>0</v>
      </c>
      <c r="I25" s="20">
        <v>2</v>
      </c>
      <c r="J25" s="20">
        <v>116</v>
      </c>
      <c r="K25" s="20">
        <v>43</v>
      </c>
      <c r="L25" s="20">
        <v>0</v>
      </c>
      <c r="M25" s="20">
        <v>7</v>
      </c>
      <c r="N25" s="20">
        <v>50</v>
      </c>
      <c r="O25" s="20">
        <v>0</v>
      </c>
      <c r="P25" s="20">
        <v>0</v>
      </c>
      <c r="Q25" s="20">
        <v>0</v>
      </c>
      <c r="R25" s="20">
        <v>0</v>
      </c>
      <c r="S25" s="20">
        <v>129</v>
      </c>
      <c r="T25" s="20">
        <v>26</v>
      </c>
      <c r="U25" s="20">
        <v>27</v>
      </c>
      <c r="V25" s="20">
        <v>34</v>
      </c>
      <c r="W25" s="20">
        <v>216</v>
      </c>
    </row>
    <row r="26" spans="2:23" ht="20.100000000000001" customHeight="1" thickBot="1" x14ac:dyDescent="0.25">
      <c r="B26" s="4" t="s">
        <v>212</v>
      </c>
      <c r="C26" s="20">
        <v>81</v>
      </c>
      <c r="D26" s="20">
        <v>15</v>
      </c>
      <c r="E26" s="20">
        <v>0</v>
      </c>
      <c r="F26" s="20">
        <v>96</v>
      </c>
      <c r="G26" s="20">
        <v>53</v>
      </c>
      <c r="H26" s="20">
        <v>1</v>
      </c>
      <c r="I26" s="20">
        <v>0</v>
      </c>
      <c r="J26" s="20">
        <v>54</v>
      </c>
      <c r="K26" s="20">
        <v>28</v>
      </c>
      <c r="L26" s="20">
        <v>14</v>
      </c>
      <c r="M26" s="20">
        <v>0</v>
      </c>
      <c r="N26" s="20">
        <v>42</v>
      </c>
      <c r="O26" s="20">
        <v>0</v>
      </c>
      <c r="P26" s="20">
        <v>0</v>
      </c>
      <c r="Q26" s="20">
        <v>0</v>
      </c>
      <c r="R26" s="20">
        <v>0</v>
      </c>
      <c r="S26" s="20">
        <v>122</v>
      </c>
      <c r="T26" s="20">
        <v>11</v>
      </c>
      <c r="U26" s="20">
        <v>4</v>
      </c>
      <c r="V26" s="20">
        <v>8</v>
      </c>
      <c r="W26" s="20">
        <v>145</v>
      </c>
    </row>
    <row r="27" spans="2:23" ht="20.100000000000001" customHeight="1" thickBot="1" x14ac:dyDescent="0.25">
      <c r="B27" s="5" t="s">
        <v>213</v>
      </c>
      <c r="C27" s="31">
        <v>37</v>
      </c>
      <c r="D27" s="31">
        <v>0</v>
      </c>
      <c r="E27" s="31">
        <v>1</v>
      </c>
      <c r="F27" s="31">
        <v>38</v>
      </c>
      <c r="G27" s="31">
        <v>18</v>
      </c>
      <c r="H27" s="31">
        <v>0</v>
      </c>
      <c r="I27" s="31">
        <v>0</v>
      </c>
      <c r="J27" s="31">
        <v>18</v>
      </c>
      <c r="K27" s="31">
        <v>19</v>
      </c>
      <c r="L27" s="31">
        <v>0</v>
      </c>
      <c r="M27" s="31">
        <v>1</v>
      </c>
      <c r="N27" s="31">
        <v>20</v>
      </c>
      <c r="O27" s="31">
        <v>0</v>
      </c>
      <c r="P27" s="31">
        <v>0</v>
      </c>
      <c r="Q27" s="31">
        <v>0</v>
      </c>
      <c r="R27" s="31">
        <v>0</v>
      </c>
      <c r="S27" s="31">
        <v>51</v>
      </c>
      <c r="T27" s="31">
        <v>6</v>
      </c>
      <c r="U27" s="31">
        <v>4</v>
      </c>
      <c r="V27" s="31">
        <v>0</v>
      </c>
      <c r="W27" s="31">
        <v>61</v>
      </c>
    </row>
    <row r="28" spans="2:23" ht="20.100000000000001" customHeight="1" thickBot="1" x14ac:dyDescent="0.25">
      <c r="B28" s="6" t="s">
        <v>214</v>
      </c>
      <c r="C28" s="33">
        <v>4</v>
      </c>
      <c r="D28" s="33">
        <v>0</v>
      </c>
      <c r="E28" s="33">
        <v>0</v>
      </c>
      <c r="F28" s="33">
        <v>4</v>
      </c>
      <c r="G28" s="33">
        <v>1</v>
      </c>
      <c r="H28" s="33">
        <v>0</v>
      </c>
      <c r="I28" s="33">
        <v>0</v>
      </c>
      <c r="J28" s="33">
        <v>1</v>
      </c>
      <c r="K28" s="33">
        <v>3</v>
      </c>
      <c r="L28" s="33">
        <v>0</v>
      </c>
      <c r="M28" s="33">
        <v>0</v>
      </c>
      <c r="N28" s="33">
        <v>3</v>
      </c>
      <c r="O28" s="33">
        <v>0</v>
      </c>
      <c r="P28" s="33">
        <v>0</v>
      </c>
      <c r="Q28" s="33">
        <v>0</v>
      </c>
      <c r="R28" s="33">
        <v>0</v>
      </c>
      <c r="S28" s="33">
        <v>8</v>
      </c>
      <c r="T28" s="33">
        <v>2</v>
      </c>
      <c r="U28" s="33">
        <v>0</v>
      </c>
      <c r="V28" s="33">
        <v>0</v>
      </c>
      <c r="W28" s="33">
        <v>10</v>
      </c>
    </row>
    <row r="29" spans="2:23" ht="20.100000000000001" customHeight="1" thickBot="1" x14ac:dyDescent="0.25">
      <c r="B29" s="4" t="s">
        <v>215</v>
      </c>
      <c r="C29" s="33">
        <v>1</v>
      </c>
      <c r="D29" s="33">
        <v>0</v>
      </c>
      <c r="E29" s="33">
        <v>0</v>
      </c>
      <c r="F29" s="33">
        <v>1</v>
      </c>
      <c r="G29" s="33">
        <v>1</v>
      </c>
      <c r="H29" s="33">
        <v>0</v>
      </c>
      <c r="I29" s="33">
        <v>0</v>
      </c>
      <c r="J29" s="33">
        <v>1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24</v>
      </c>
      <c r="T29" s="33">
        <v>0</v>
      </c>
      <c r="U29" s="33">
        <v>6</v>
      </c>
      <c r="V29" s="33">
        <v>0</v>
      </c>
      <c r="W29" s="33">
        <v>30</v>
      </c>
    </row>
    <row r="30" spans="2:23" ht="20.100000000000001" customHeight="1" thickBot="1" x14ac:dyDescent="0.25">
      <c r="B30" s="4" t="s">
        <v>216</v>
      </c>
      <c r="C30" s="32">
        <v>7</v>
      </c>
      <c r="D30" s="32">
        <v>1</v>
      </c>
      <c r="E30" s="32">
        <v>0</v>
      </c>
      <c r="F30" s="32">
        <v>8</v>
      </c>
      <c r="G30" s="32">
        <v>5</v>
      </c>
      <c r="H30" s="32">
        <v>0</v>
      </c>
      <c r="I30" s="32">
        <v>0</v>
      </c>
      <c r="J30" s="32">
        <v>5</v>
      </c>
      <c r="K30" s="32">
        <v>2</v>
      </c>
      <c r="L30" s="32">
        <v>1</v>
      </c>
      <c r="M30" s="32">
        <v>0</v>
      </c>
      <c r="N30" s="32">
        <v>3</v>
      </c>
      <c r="O30" s="32">
        <v>0</v>
      </c>
      <c r="P30" s="32">
        <v>0</v>
      </c>
      <c r="Q30" s="32">
        <v>0</v>
      </c>
      <c r="R30" s="32">
        <v>0</v>
      </c>
      <c r="S30" s="32">
        <v>32</v>
      </c>
      <c r="T30" s="32">
        <v>1</v>
      </c>
      <c r="U30" s="32">
        <v>0</v>
      </c>
      <c r="V30" s="32">
        <v>0</v>
      </c>
      <c r="W30" s="32">
        <v>33</v>
      </c>
    </row>
    <row r="31" spans="2:23" ht="20.100000000000001" customHeight="1" thickBot="1" x14ac:dyDescent="0.25">
      <c r="B31" s="4" t="s">
        <v>217</v>
      </c>
      <c r="C31" s="20">
        <v>1</v>
      </c>
      <c r="D31" s="20">
        <v>0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</row>
    <row r="32" spans="2:23" ht="20.100000000000001" customHeight="1" thickBot="1" x14ac:dyDescent="0.25">
      <c r="B32" s="4" t="s">
        <v>218</v>
      </c>
      <c r="C32" s="20">
        <v>12</v>
      </c>
      <c r="D32" s="20">
        <v>0</v>
      </c>
      <c r="E32" s="20">
        <v>0</v>
      </c>
      <c r="F32" s="20">
        <v>12</v>
      </c>
      <c r="G32" s="20">
        <v>12</v>
      </c>
      <c r="H32" s="20">
        <v>0</v>
      </c>
      <c r="I32" s="20">
        <v>0</v>
      </c>
      <c r="J32" s="20">
        <v>12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12</v>
      </c>
      <c r="T32" s="20">
        <v>0</v>
      </c>
      <c r="U32" s="20">
        <v>0</v>
      </c>
      <c r="V32" s="20">
        <v>0</v>
      </c>
      <c r="W32" s="20">
        <v>12</v>
      </c>
    </row>
    <row r="33" spans="2:23" ht="20.100000000000001" customHeight="1" thickBot="1" x14ac:dyDescent="0.25">
      <c r="B33" s="4" t="s">
        <v>219</v>
      </c>
      <c r="C33" s="20">
        <v>7</v>
      </c>
      <c r="D33" s="20">
        <v>0</v>
      </c>
      <c r="E33" s="20">
        <v>3</v>
      </c>
      <c r="F33" s="20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7</v>
      </c>
      <c r="L33" s="20">
        <v>0</v>
      </c>
      <c r="M33" s="20">
        <v>3</v>
      </c>
      <c r="N33" s="20">
        <v>10</v>
      </c>
      <c r="O33" s="20">
        <v>0</v>
      </c>
      <c r="P33" s="20">
        <v>0</v>
      </c>
      <c r="Q33" s="20">
        <v>0</v>
      </c>
      <c r="R33" s="20">
        <v>0</v>
      </c>
      <c r="S33" s="20">
        <v>9</v>
      </c>
      <c r="T33" s="20">
        <v>0</v>
      </c>
      <c r="U33" s="20">
        <v>0</v>
      </c>
      <c r="V33" s="20">
        <v>0</v>
      </c>
      <c r="W33" s="20">
        <v>9</v>
      </c>
    </row>
    <row r="34" spans="2:23" ht="20.100000000000001" customHeight="1" thickBot="1" x14ac:dyDescent="0.25">
      <c r="B34" s="4" t="s">
        <v>220</v>
      </c>
      <c r="C34" s="20">
        <v>3</v>
      </c>
      <c r="D34" s="20">
        <v>0</v>
      </c>
      <c r="E34" s="20">
        <v>0</v>
      </c>
      <c r="F34" s="20">
        <v>3</v>
      </c>
      <c r="G34" s="20">
        <v>2</v>
      </c>
      <c r="H34" s="20">
        <v>0</v>
      </c>
      <c r="I34" s="20">
        <v>0</v>
      </c>
      <c r="J34" s="20">
        <v>2</v>
      </c>
      <c r="K34" s="20">
        <v>1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</row>
    <row r="35" spans="2:23" ht="20.100000000000001" customHeight="1" thickBot="1" x14ac:dyDescent="0.25">
      <c r="B35" s="4" t="s">
        <v>221</v>
      </c>
      <c r="C35" s="20">
        <v>13</v>
      </c>
      <c r="D35" s="20">
        <v>0</v>
      </c>
      <c r="E35" s="20">
        <v>0</v>
      </c>
      <c r="F35" s="20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13</v>
      </c>
      <c r="L35" s="20">
        <v>0</v>
      </c>
      <c r="M35" s="20">
        <v>0</v>
      </c>
      <c r="N35" s="20">
        <v>13</v>
      </c>
      <c r="O35" s="20">
        <v>0</v>
      </c>
      <c r="P35" s="20">
        <v>0</v>
      </c>
      <c r="Q35" s="20">
        <v>0</v>
      </c>
      <c r="R35" s="20">
        <v>0</v>
      </c>
      <c r="S35" s="20">
        <v>47</v>
      </c>
      <c r="T35" s="20">
        <v>21</v>
      </c>
      <c r="U35" s="20">
        <v>0</v>
      </c>
      <c r="V35" s="20">
        <v>0</v>
      </c>
      <c r="W35" s="20">
        <v>68</v>
      </c>
    </row>
    <row r="36" spans="2:23" ht="20.100000000000001" customHeight="1" thickBot="1" x14ac:dyDescent="0.25">
      <c r="B36" s="4" t="s">
        <v>222</v>
      </c>
      <c r="C36" s="20">
        <v>9</v>
      </c>
      <c r="D36" s="20">
        <v>0</v>
      </c>
      <c r="E36" s="20">
        <v>0</v>
      </c>
      <c r="F36" s="20">
        <v>9</v>
      </c>
      <c r="G36" s="20">
        <v>2</v>
      </c>
      <c r="H36" s="20">
        <v>0</v>
      </c>
      <c r="I36" s="20">
        <v>0</v>
      </c>
      <c r="J36" s="20">
        <v>2</v>
      </c>
      <c r="K36" s="20">
        <v>7</v>
      </c>
      <c r="L36" s="20">
        <v>0</v>
      </c>
      <c r="M36" s="20">
        <v>0</v>
      </c>
      <c r="N36" s="20">
        <v>7</v>
      </c>
      <c r="O36" s="20">
        <v>0</v>
      </c>
      <c r="P36" s="20">
        <v>0</v>
      </c>
      <c r="Q36" s="20">
        <v>0</v>
      </c>
      <c r="R36" s="20">
        <v>0</v>
      </c>
      <c r="S36" s="20">
        <v>1</v>
      </c>
      <c r="T36" s="20">
        <v>0</v>
      </c>
      <c r="U36" s="20">
        <v>0</v>
      </c>
      <c r="V36" s="20">
        <v>0</v>
      </c>
      <c r="W36" s="20">
        <v>1</v>
      </c>
    </row>
    <row r="37" spans="2:23" ht="20.100000000000001" customHeight="1" thickBot="1" x14ac:dyDescent="0.25">
      <c r="B37" s="4" t="s">
        <v>223</v>
      </c>
      <c r="C37" s="20">
        <v>7</v>
      </c>
      <c r="D37" s="20">
        <v>0</v>
      </c>
      <c r="E37" s="20">
        <v>0</v>
      </c>
      <c r="F37" s="20">
        <v>7</v>
      </c>
      <c r="G37" s="20">
        <v>0</v>
      </c>
      <c r="H37" s="20">
        <v>0</v>
      </c>
      <c r="I37" s="20">
        <v>0</v>
      </c>
      <c r="J37" s="20">
        <v>0</v>
      </c>
      <c r="K37" s="20">
        <v>7</v>
      </c>
      <c r="L37" s="20">
        <v>0</v>
      </c>
      <c r="M37" s="20">
        <v>0</v>
      </c>
      <c r="N37" s="20">
        <v>7</v>
      </c>
      <c r="O37" s="20">
        <v>0</v>
      </c>
      <c r="P37" s="20">
        <v>0</v>
      </c>
      <c r="Q37" s="20">
        <v>0</v>
      </c>
      <c r="R37" s="20">
        <v>0</v>
      </c>
      <c r="S37" s="20">
        <v>20</v>
      </c>
      <c r="T37" s="20">
        <v>0</v>
      </c>
      <c r="U37" s="20">
        <v>2</v>
      </c>
      <c r="V37" s="20">
        <v>0</v>
      </c>
      <c r="W37" s="20">
        <v>22</v>
      </c>
    </row>
    <row r="38" spans="2:23" ht="20.100000000000001" customHeight="1" thickBot="1" x14ac:dyDescent="0.25">
      <c r="B38" s="4" t="s">
        <v>224</v>
      </c>
      <c r="C38" s="20">
        <v>11</v>
      </c>
      <c r="D38" s="20">
        <v>1</v>
      </c>
      <c r="E38" s="20">
        <v>1</v>
      </c>
      <c r="F38" s="20">
        <v>13</v>
      </c>
      <c r="G38" s="20">
        <v>0</v>
      </c>
      <c r="H38" s="20">
        <v>0</v>
      </c>
      <c r="I38" s="20">
        <v>0</v>
      </c>
      <c r="J38" s="20">
        <v>0</v>
      </c>
      <c r="K38" s="20">
        <v>11</v>
      </c>
      <c r="L38" s="20">
        <v>1</v>
      </c>
      <c r="M38" s="20">
        <v>1</v>
      </c>
      <c r="N38" s="20">
        <v>13</v>
      </c>
      <c r="O38" s="20">
        <v>0</v>
      </c>
      <c r="P38" s="20">
        <v>0</v>
      </c>
      <c r="Q38" s="20">
        <v>0</v>
      </c>
      <c r="R38" s="20">
        <v>0</v>
      </c>
      <c r="S38" s="20">
        <v>13</v>
      </c>
      <c r="T38" s="20">
        <v>1</v>
      </c>
      <c r="U38" s="20">
        <v>2</v>
      </c>
      <c r="V38" s="20">
        <v>0</v>
      </c>
      <c r="W38" s="20">
        <v>16</v>
      </c>
    </row>
    <row r="39" spans="2:23" ht="20.100000000000001" customHeight="1" thickBot="1" x14ac:dyDescent="0.25">
      <c r="B39" s="4" t="s">
        <v>225</v>
      </c>
      <c r="C39" s="20">
        <v>8</v>
      </c>
      <c r="D39" s="20">
        <v>0</v>
      </c>
      <c r="E39" s="20">
        <v>0</v>
      </c>
      <c r="F39" s="20">
        <v>8</v>
      </c>
      <c r="G39" s="20">
        <v>2</v>
      </c>
      <c r="H39" s="20">
        <v>0</v>
      </c>
      <c r="I39" s="20">
        <v>0</v>
      </c>
      <c r="J39" s="20">
        <v>2</v>
      </c>
      <c r="K39" s="20">
        <v>6</v>
      </c>
      <c r="L39" s="20">
        <v>0</v>
      </c>
      <c r="M39" s="20">
        <v>0</v>
      </c>
      <c r="N39" s="20">
        <v>6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</row>
    <row r="40" spans="2:23" ht="20.100000000000001" customHeight="1" thickBot="1" x14ac:dyDescent="0.25">
      <c r="B40" s="4" t="s">
        <v>226</v>
      </c>
      <c r="C40" s="20">
        <v>4</v>
      </c>
      <c r="D40" s="20">
        <v>3</v>
      </c>
      <c r="E40" s="20">
        <v>1</v>
      </c>
      <c r="F40" s="20">
        <v>8</v>
      </c>
      <c r="G40" s="20">
        <v>3</v>
      </c>
      <c r="H40" s="20">
        <v>2</v>
      </c>
      <c r="I40" s="20">
        <v>1</v>
      </c>
      <c r="J40" s="20">
        <v>6</v>
      </c>
      <c r="K40" s="20">
        <v>1</v>
      </c>
      <c r="L40" s="20">
        <v>1</v>
      </c>
      <c r="M40" s="20">
        <v>0</v>
      </c>
      <c r="N40" s="20">
        <v>2</v>
      </c>
      <c r="O40" s="20">
        <v>0</v>
      </c>
      <c r="P40" s="20">
        <v>0</v>
      </c>
      <c r="Q40" s="20">
        <v>0</v>
      </c>
      <c r="R40" s="20">
        <v>0</v>
      </c>
      <c r="S40" s="20">
        <v>13</v>
      </c>
      <c r="T40" s="20">
        <v>5</v>
      </c>
      <c r="U40" s="20">
        <v>2</v>
      </c>
      <c r="V40" s="20">
        <v>0</v>
      </c>
      <c r="W40" s="20">
        <v>20</v>
      </c>
    </row>
    <row r="41" spans="2:23" ht="20.100000000000001" customHeight="1" thickBot="1" x14ac:dyDescent="0.25">
      <c r="B41" s="4" t="s">
        <v>227</v>
      </c>
      <c r="C41" s="20">
        <v>22</v>
      </c>
      <c r="D41" s="20">
        <v>0</v>
      </c>
      <c r="E41" s="20">
        <v>3</v>
      </c>
      <c r="F41" s="20">
        <v>25</v>
      </c>
      <c r="G41" s="20">
        <v>10</v>
      </c>
      <c r="H41" s="20">
        <v>0</v>
      </c>
      <c r="I41" s="20">
        <v>0</v>
      </c>
      <c r="J41" s="20">
        <v>10</v>
      </c>
      <c r="K41" s="20">
        <v>12</v>
      </c>
      <c r="L41" s="20">
        <v>0</v>
      </c>
      <c r="M41" s="20">
        <v>3</v>
      </c>
      <c r="N41" s="20">
        <v>15</v>
      </c>
      <c r="O41" s="20">
        <v>0</v>
      </c>
      <c r="P41" s="20">
        <v>0</v>
      </c>
      <c r="Q41" s="20">
        <v>0</v>
      </c>
      <c r="R41" s="20">
        <v>0</v>
      </c>
      <c r="S41" s="20">
        <v>69</v>
      </c>
      <c r="T41" s="20">
        <v>6</v>
      </c>
      <c r="U41" s="20">
        <v>5</v>
      </c>
      <c r="V41" s="20">
        <v>16</v>
      </c>
      <c r="W41" s="20">
        <v>96</v>
      </c>
    </row>
    <row r="42" spans="2:23" ht="20.100000000000001" customHeight="1" thickBot="1" x14ac:dyDescent="0.25">
      <c r="B42" s="4" t="s">
        <v>228</v>
      </c>
      <c r="C42" s="20">
        <v>107</v>
      </c>
      <c r="D42" s="20">
        <v>2</v>
      </c>
      <c r="E42" s="20">
        <v>7</v>
      </c>
      <c r="F42" s="20">
        <v>116</v>
      </c>
      <c r="G42" s="20">
        <v>47</v>
      </c>
      <c r="H42" s="20">
        <v>1</v>
      </c>
      <c r="I42" s="20">
        <v>0</v>
      </c>
      <c r="J42" s="20">
        <v>48</v>
      </c>
      <c r="K42" s="20">
        <v>60</v>
      </c>
      <c r="L42" s="20">
        <v>1</v>
      </c>
      <c r="M42" s="20">
        <v>7</v>
      </c>
      <c r="N42" s="20">
        <v>68</v>
      </c>
      <c r="O42" s="20">
        <v>0</v>
      </c>
      <c r="P42" s="20">
        <v>0</v>
      </c>
      <c r="Q42" s="20">
        <v>0</v>
      </c>
      <c r="R42" s="20">
        <v>0</v>
      </c>
      <c r="S42" s="20">
        <v>405</v>
      </c>
      <c r="T42" s="20">
        <v>74</v>
      </c>
      <c r="U42" s="20">
        <v>61</v>
      </c>
      <c r="V42" s="20">
        <v>46</v>
      </c>
      <c r="W42" s="20">
        <v>586</v>
      </c>
    </row>
    <row r="43" spans="2:23" ht="20.100000000000001" customHeight="1" thickBot="1" x14ac:dyDescent="0.25">
      <c r="B43" s="4" t="s">
        <v>229</v>
      </c>
      <c r="C43" s="20">
        <v>18</v>
      </c>
      <c r="D43" s="20">
        <v>1</v>
      </c>
      <c r="E43" s="20">
        <v>0</v>
      </c>
      <c r="F43" s="20">
        <v>19</v>
      </c>
      <c r="G43" s="20">
        <v>6</v>
      </c>
      <c r="H43" s="20">
        <v>0</v>
      </c>
      <c r="I43" s="20">
        <v>0</v>
      </c>
      <c r="J43" s="20">
        <v>6</v>
      </c>
      <c r="K43" s="20">
        <v>12</v>
      </c>
      <c r="L43" s="20">
        <v>1</v>
      </c>
      <c r="M43" s="20">
        <v>0</v>
      </c>
      <c r="N43" s="20">
        <v>13</v>
      </c>
      <c r="O43" s="20">
        <v>0</v>
      </c>
      <c r="P43" s="20">
        <v>0</v>
      </c>
      <c r="Q43" s="20">
        <v>0</v>
      </c>
      <c r="R43" s="20">
        <v>0</v>
      </c>
      <c r="S43" s="20">
        <v>57</v>
      </c>
      <c r="T43" s="20">
        <v>6</v>
      </c>
      <c r="U43" s="20">
        <v>7</v>
      </c>
      <c r="V43" s="20">
        <v>8</v>
      </c>
      <c r="W43" s="20">
        <v>78</v>
      </c>
    </row>
    <row r="44" spans="2:23" ht="20.100000000000001" customHeight="1" thickBot="1" x14ac:dyDescent="0.25">
      <c r="B44" s="4" t="s">
        <v>230</v>
      </c>
      <c r="C44" s="20">
        <v>17</v>
      </c>
      <c r="D44" s="20">
        <v>2</v>
      </c>
      <c r="E44" s="20">
        <v>1</v>
      </c>
      <c r="F44" s="20">
        <v>20</v>
      </c>
      <c r="G44" s="20">
        <v>2</v>
      </c>
      <c r="H44" s="20">
        <v>0</v>
      </c>
      <c r="I44" s="20">
        <v>1</v>
      </c>
      <c r="J44" s="20">
        <v>3</v>
      </c>
      <c r="K44" s="20">
        <v>15</v>
      </c>
      <c r="L44" s="20">
        <v>2</v>
      </c>
      <c r="M44" s="20">
        <v>0</v>
      </c>
      <c r="N44" s="20">
        <v>17</v>
      </c>
      <c r="O44" s="20">
        <v>0</v>
      </c>
      <c r="P44" s="20">
        <v>0</v>
      </c>
      <c r="Q44" s="20">
        <v>0</v>
      </c>
      <c r="R44" s="20">
        <v>0</v>
      </c>
      <c r="S44" s="20">
        <v>38</v>
      </c>
      <c r="T44" s="20">
        <v>15</v>
      </c>
      <c r="U44" s="20">
        <v>2</v>
      </c>
      <c r="V44" s="20">
        <v>10</v>
      </c>
      <c r="W44" s="20">
        <v>65</v>
      </c>
    </row>
    <row r="45" spans="2:23" ht="20.100000000000001" customHeight="1" thickBot="1" x14ac:dyDescent="0.25">
      <c r="B45" s="4" t="s">
        <v>231</v>
      </c>
      <c r="C45" s="20">
        <v>9</v>
      </c>
      <c r="D45" s="20">
        <v>0</v>
      </c>
      <c r="E45" s="20">
        <v>0</v>
      </c>
      <c r="F45" s="20">
        <v>9</v>
      </c>
      <c r="G45" s="20">
        <v>5</v>
      </c>
      <c r="H45" s="20">
        <v>0</v>
      </c>
      <c r="I45" s="20">
        <v>0</v>
      </c>
      <c r="J45" s="20">
        <v>5</v>
      </c>
      <c r="K45" s="20">
        <v>4</v>
      </c>
      <c r="L45" s="20">
        <v>0</v>
      </c>
      <c r="M45" s="20">
        <v>0</v>
      </c>
      <c r="N45" s="20">
        <v>4</v>
      </c>
      <c r="O45" s="20">
        <v>0</v>
      </c>
      <c r="P45" s="20">
        <v>0</v>
      </c>
      <c r="Q45" s="20">
        <v>0</v>
      </c>
      <c r="R45" s="20">
        <v>0</v>
      </c>
      <c r="S45" s="20">
        <v>92</v>
      </c>
      <c r="T45" s="20">
        <v>35</v>
      </c>
      <c r="U45" s="20">
        <v>12</v>
      </c>
      <c r="V45" s="20">
        <v>18</v>
      </c>
      <c r="W45" s="20">
        <v>157</v>
      </c>
    </row>
    <row r="46" spans="2:23" ht="20.100000000000001" customHeight="1" thickBot="1" x14ac:dyDescent="0.25">
      <c r="B46" s="4" t="s">
        <v>232</v>
      </c>
      <c r="C46" s="20">
        <v>70</v>
      </c>
      <c r="D46" s="20">
        <v>8</v>
      </c>
      <c r="E46" s="20">
        <v>7</v>
      </c>
      <c r="F46" s="20">
        <v>85</v>
      </c>
      <c r="G46" s="20">
        <v>17</v>
      </c>
      <c r="H46" s="20">
        <v>0</v>
      </c>
      <c r="I46" s="20">
        <v>0</v>
      </c>
      <c r="J46" s="20">
        <v>17</v>
      </c>
      <c r="K46" s="20">
        <v>53</v>
      </c>
      <c r="L46" s="20">
        <v>8</v>
      </c>
      <c r="M46" s="20">
        <v>7</v>
      </c>
      <c r="N46" s="20">
        <v>68</v>
      </c>
      <c r="O46" s="20">
        <v>0</v>
      </c>
      <c r="P46" s="20">
        <v>0</v>
      </c>
      <c r="Q46" s="20">
        <v>0</v>
      </c>
      <c r="R46" s="20">
        <v>0</v>
      </c>
      <c r="S46" s="20">
        <v>231</v>
      </c>
      <c r="T46" s="20">
        <v>34</v>
      </c>
      <c r="U46" s="20">
        <v>35</v>
      </c>
      <c r="V46" s="20">
        <v>9</v>
      </c>
      <c r="W46" s="20">
        <v>309</v>
      </c>
    </row>
    <row r="47" spans="2:23" ht="20.100000000000001" customHeight="1" thickBot="1" x14ac:dyDescent="0.25">
      <c r="B47" s="4" t="s">
        <v>233</v>
      </c>
      <c r="C47" s="20">
        <v>10</v>
      </c>
      <c r="D47" s="20">
        <v>0</v>
      </c>
      <c r="E47" s="20">
        <v>2</v>
      </c>
      <c r="F47" s="20">
        <v>12</v>
      </c>
      <c r="G47" s="20">
        <v>5</v>
      </c>
      <c r="H47" s="20">
        <v>0</v>
      </c>
      <c r="I47" s="20">
        <v>0</v>
      </c>
      <c r="J47" s="20">
        <v>5</v>
      </c>
      <c r="K47" s="20">
        <v>5</v>
      </c>
      <c r="L47" s="20">
        <v>0</v>
      </c>
      <c r="M47" s="20">
        <v>2</v>
      </c>
      <c r="N47" s="20">
        <v>7</v>
      </c>
      <c r="O47" s="20">
        <v>0</v>
      </c>
      <c r="P47" s="20">
        <v>0</v>
      </c>
      <c r="Q47" s="20">
        <v>0</v>
      </c>
      <c r="R47" s="20">
        <v>0</v>
      </c>
      <c r="S47" s="20">
        <v>59</v>
      </c>
      <c r="T47" s="20">
        <v>6</v>
      </c>
      <c r="U47" s="20">
        <v>4</v>
      </c>
      <c r="V47" s="20">
        <v>9</v>
      </c>
      <c r="W47" s="20">
        <v>78</v>
      </c>
    </row>
    <row r="48" spans="2:23" ht="20.100000000000001" customHeight="1" thickBot="1" x14ac:dyDescent="0.25">
      <c r="B48" s="4" t="s">
        <v>234</v>
      </c>
      <c r="C48" s="20">
        <v>185</v>
      </c>
      <c r="D48" s="20">
        <v>21</v>
      </c>
      <c r="E48" s="20">
        <v>8</v>
      </c>
      <c r="F48" s="20">
        <v>214</v>
      </c>
      <c r="G48" s="20">
        <v>18</v>
      </c>
      <c r="H48" s="20">
        <v>3</v>
      </c>
      <c r="I48" s="20">
        <v>0</v>
      </c>
      <c r="J48" s="20">
        <v>21</v>
      </c>
      <c r="K48" s="20">
        <v>167</v>
      </c>
      <c r="L48" s="20">
        <v>18</v>
      </c>
      <c r="M48" s="20">
        <v>8</v>
      </c>
      <c r="N48" s="20">
        <v>193</v>
      </c>
      <c r="O48" s="20">
        <v>0</v>
      </c>
      <c r="P48" s="20">
        <v>0</v>
      </c>
      <c r="Q48" s="20">
        <v>0</v>
      </c>
      <c r="R48" s="20">
        <v>0</v>
      </c>
      <c r="S48" s="20">
        <v>273</v>
      </c>
      <c r="T48" s="20">
        <v>46</v>
      </c>
      <c r="U48" s="20">
        <v>14</v>
      </c>
      <c r="V48" s="20">
        <v>22</v>
      </c>
      <c r="W48" s="20">
        <v>355</v>
      </c>
    </row>
    <row r="49" spans="2:23" ht="20.100000000000001" customHeight="1" thickBot="1" x14ac:dyDescent="0.25">
      <c r="B49" s="4" t="s">
        <v>235</v>
      </c>
      <c r="C49" s="20">
        <v>25</v>
      </c>
      <c r="D49" s="20">
        <v>1</v>
      </c>
      <c r="E49" s="20">
        <v>0</v>
      </c>
      <c r="F49" s="20">
        <v>26</v>
      </c>
      <c r="G49" s="20">
        <v>18</v>
      </c>
      <c r="H49" s="20">
        <v>0</v>
      </c>
      <c r="I49" s="20">
        <v>0</v>
      </c>
      <c r="J49" s="20">
        <v>18</v>
      </c>
      <c r="K49" s="20">
        <v>7</v>
      </c>
      <c r="L49" s="20">
        <v>1</v>
      </c>
      <c r="M49" s="20">
        <v>0</v>
      </c>
      <c r="N49" s="20">
        <v>8</v>
      </c>
      <c r="O49" s="20">
        <v>0</v>
      </c>
      <c r="P49" s="20">
        <v>0</v>
      </c>
      <c r="Q49" s="20">
        <v>0</v>
      </c>
      <c r="R49" s="20">
        <v>0</v>
      </c>
      <c r="S49" s="20">
        <v>48</v>
      </c>
      <c r="T49" s="20">
        <v>5</v>
      </c>
      <c r="U49" s="20">
        <v>4</v>
      </c>
      <c r="V49" s="20">
        <v>0</v>
      </c>
      <c r="W49" s="20">
        <v>57</v>
      </c>
    </row>
    <row r="50" spans="2:23" ht="20.100000000000001" customHeight="1" thickBot="1" x14ac:dyDescent="0.25">
      <c r="B50" s="4" t="s">
        <v>236</v>
      </c>
      <c r="C50" s="20">
        <v>16</v>
      </c>
      <c r="D50" s="20">
        <v>0</v>
      </c>
      <c r="E50" s="20">
        <v>1</v>
      </c>
      <c r="F50" s="20">
        <v>17</v>
      </c>
      <c r="G50" s="20">
        <v>3</v>
      </c>
      <c r="H50" s="20">
        <v>0</v>
      </c>
      <c r="I50" s="20">
        <v>0</v>
      </c>
      <c r="J50" s="20">
        <v>3</v>
      </c>
      <c r="K50" s="20">
        <v>13</v>
      </c>
      <c r="L50" s="20">
        <v>0</v>
      </c>
      <c r="M50" s="20">
        <v>1</v>
      </c>
      <c r="N50" s="20">
        <v>14</v>
      </c>
      <c r="O50" s="20">
        <v>0</v>
      </c>
      <c r="P50" s="20">
        <v>0</v>
      </c>
      <c r="Q50" s="20">
        <v>0</v>
      </c>
      <c r="R50" s="20">
        <v>0</v>
      </c>
      <c r="S50" s="20">
        <v>30</v>
      </c>
      <c r="T50" s="20">
        <v>3</v>
      </c>
      <c r="U50" s="20">
        <v>1</v>
      </c>
      <c r="V50" s="20">
        <v>0</v>
      </c>
      <c r="W50" s="20">
        <v>34</v>
      </c>
    </row>
    <row r="51" spans="2:23" ht="20.100000000000001" customHeight="1" thickBot="1" x14ac:dyDescent="0.25">
      <c r="B51" s="4" t="s">
        <v>237</v>
      </c>
      <c r="C51" s="20">
        <v>36</v>
      </c>
      <c r="D51" s="20">
        <v>1</v>
      </c>
      <c r="E51" s="20">
        <v>0</v>
      </c>
      <c r="F51" s="20">
        <v>37</v>
      </c>
      <c r="G51" s="20">
        <v>15</v>
      </c>
      <c r="H51" s="20">
        <v>0</v>
      </c>
      <c r="I51" s="20">
        <v>0</v>
      </c>
      <c r="J51" s="20">
        <v>15</v>
      </c>
      <c r="K51" s="20">
        <v>21</v>
      </c>
      <c r="L51" s="20">
        <v>1</v>
      </c>
      <c r="M51" s="20">
        <v>0</v>
      </c>
      <c r="N51" s="20">
        <v>22</v>
      </c>
      <c r="O51" s="20">
        <v>0</v>
      </c>
      <c r="P51" s="20">
        <v>0</v>
      </c>
      <c r="Q51" s="20">
        <v>0</v>
      </c>
      <c r="R51" s="20">
        <v>0</v>
      </c>
      <c r="S51" s="20">
        <v>96</v>
      </c>
      <c r="T51" s="20">
        <v>6</v>
      </c>
      <c r="U51" s="20">
        <v>7</v>
      </c>
      <c r="V51" s="20">
        <v>1</v>
      </c>
      <c r="W51" s="20">
        <v>110</v>
      </c>
    </row>
    <row r="52" spans="2:23" ht="20.100000000000001" customHeight="1" thickBot="1" x14ac:dyDescent="0.25">
      <c r="B52" s="4" t="s">
        <v>238</v>
      </c>
      <c r="C52" s="20">
        <v>7</v>
      </c>
      <c r="D52" s="20">
        <v>0</v>
      </c>
      <c r="E52" s="20">
        <v>1</v>
      </c>
      <c r="F52" s="20">
        <v>8</v>
      </c>
      <c r="G52" s="20">
        <v>1</v>
      </c>
      <c r="H52" s="20">
        <v>0</v>
      </c>
      <c r="I52" s="20">
        <v>1</v>
      </c>
      <c r="J52" s="20">
        <v>2</v>
      </c>
      <c r="K52" s="20">
        <v>6</v>
      </c>
      <c r="L52" s="20">
        <v>0</v>
      </c>
      <c r="M52" s="20">
        <v>0</v>
      </c>
      <c r="N52" s="20">
        <v>6</v>
      </c>
      <c r="O52" s="20">
        <v>0</v>
      </c>
      <c r="P52" s="20">
        <v>0</v>
      </c>
      <c r="Q52" s="20">
        <v>0</v>
      </c>
      <c r="R52" s="20">
        <v>0</v>
      </c>
      <c r="S52" s="20">
        <v>28</v>
      </c>
      <c r="T52" s="20">
        <v>2</v>
      </c>
      <c r="U52" s="20">
        <v>0</v>
      </c>
      <c r="V52" s="20">
        <v>0</v>
      </c>
      <c r="W52" s="20">
        <v>30</v>
      </c>
    </row>
    <row r="53" spans="2:23" ht="20.100000000000001" customHeight="1" thickBot="1" x14ac:dyDescent="0.25">
      <c r="B53" s="4" t="s">
        <v>239</v>
      </c>
      <c r="C53" s="20">
        <v>20</v>
      </c>
      <c r="D53" s="20">
        <v>0</v>
      </c>
      <c r="E53" s="20">
        <v>0</v>
      </c>
      <c r="F53" s="20">
        <v>20</v>
      </c>
      <c r="G53" s="20">
        <v>7</v>
      </c>
      <c r="H53" s="20">
        <v>0</v>
      </c>
      <c r="I53" s="20">
        <v>0</v>
      </c>
      <c r="J53" s="20">
        <v>7</v>
      </c>
      <c r="K53" s="20">
        <v>13</v>
      </c>
      <c r="L53" s="20">
        <v>0</v>
      </c>
      <c r="M53" s="20">
        <v>0</v>
      </c>
      <c r="N53" s="20">
        <v>13</v>
      </c>
      <c r="O53" s="20">
        <v>0</v>
      </c>
      <c r="P53" s="20">
        <v>0</v>
      </c>
      <c r="Q53" s="20">
        <v>0</v>
      </c>
      <c r="R53" s="20">
        <v>0</v>
      </c>
      <c r="S53" s="20">
        <v>44</v>
      </c>
      <c r="T53" s="20">
        <v>4</v>
      </c>
      <c r="U53" s="20">
        <v>8</v>
      </c>
      <c r="V53" s="20">
        <v>2</v>
      </c>
      <c r="W53" s="20">
        <v>58</v>
      </c>
    </row>
    <row r="54" spans="2:23" ht="20.100000000000001" customHeight="1" thickBot="1" x14ac:dyDescent="0.25">
      <c r="B54" s="4" t="s">
        <v>240</v>
      </c>
      <c r="C54" s="20">
        <v>29</v>
      </c>
      <c r="D54" s="20">
        <v>2</v>
      </c>
      <c r="E54" s="20">
        <v>1</v>
      </c>
      <c r="F54" s="20">
        <v>32</v>
      </c>
      <c r="G54" s="20">
        <v>16</v>
      </c>
      <c r="H54" s="20">
        <v>0</v>
      </c>
      <c r="I54" s="20">
        <v>1</v>
      </c>
      <c r="J54" s="20">
        <v>17</v>
      </c>
      <c r="K54" s="20">
        <v>13</v>
      </c>
      <c r="L54" s="20">
        <v>2</v>
      </c>
      <c r="M54" s="20">
        <v>0</v>
      </c>
      <c r="N54" s="20">
        <v>15</v>
      </c>
      <c r="O54" s="20">
        <v>0</v>
      </c>
      <c r="P54" s="20">
        <v>0</v>
      </c>
      <c r="Q54" s="20">
        <v>0</v>
      </c>
      <c r="R54" s="20">
        <v>0</v>
      </c>
      <c r="S54" s="20">
        <v>47</v>
      </c>
      <c r="T54" s="20">
        <v>7</v>
      </c>
      <c r="U54" s="20">
        <v>6</v>
      </c>
      <c r="V54" s="20">
        <v>9</v>
      </c>
      <c r="W54" s="20">
        <v>69</v>
      </c>
    </row>
    <row r="55" spans="2:23" ht="20.100000000000001" customHeight="1" thickBot="1" x14ac:dyDescent="0.25">
      <c r="B55" s="4" t="s">
        <v>241</v>
      </c>
      <c r="C55" s="20">
        <v>171</v>
      </c>
      <c r="D55" s="20">
        <v>16</v>
      </c>
      <c r="E55" s="20">
        <v>16</v>
      </c>
      <c r="F55" s="20">
        <v>203</v>
      </c>
      <c r="G55" s="20">
        <v>59</v>
      </c>
      <c r="H55" s="20">
        <v>1</v>
      </c>
      <c r="I55" s="20">
        <v>3</v>
      </c>
      <c r="J55" s="20">
        <v>63</v>
      </c>
      <c r="K55" s="20">
        <v>112</v>
      </c>
      <c r="L55" s="20">
        <v>15</v>
      </c>
      <c r="M55" s="20">
        <v>13</v>
      </c>
      <c r="N55" s="20">
        <v>140</v>
      </c>
      <c r="O55" s="20">
        <v>0</v>
      </c>
      <c r="P55" s="20">
        <v>0</v>
      </c>
      <c r="Q55" s="20">
        <v>0</v>
      </c>
      <c r="R55" s="20">
        <v>0</v>
      </c>
      <c r="S55" s="20">
        <v>517</v>
      </c>
      <c r="T55" s="20">
        <v>104</v>
      </c>
      <c r="U55" s="20">
        <v>49</v>
      </c>
      <c r="V55" s="20">
        <v>26</v>
      </c>
      <c r="W55" s="20">
        <v>696</v>
      </c>
    </row>
    <row r="56" spans="2:23" ht="20.100000000000001" customHeight="1" thickBot="1" x14ac:dyDescent="0.25">
      <c r="B56" s="4" t="s">
        <v>242</v>
      </c>
      <c r="C56" s="20">
        <v>56</v>
      </c>
      <c r="D56" s="20">
        <v>3</v>
      </c>
      <c r="E56" s="20">
        <v>4</v>
      </c>
      <c r="F56" s="20">
        <v>63</v>
      </c>
      <c r="G56" s="20">
        <v>38</v>
      </c>
      <c r="H56" s="20">
        <v>2</v>
      </c>
      <c r="I56" s="20">
        <v>4</v>
      </c>
      <c r="J56" s="20">
        <v>44</v>
      </c>
      <c r="K56" s="20">
        <v>18</v>
      </c>
      <c r="L56" s="20">
        <v>1</v>
      </c>
      <c r="M56" s="20">
        <v>0</v>
      </c>
      <c r="N56" s="20">
        <v>19</v>
      </c>
      <c r="O56" s="20">
        <v>0</v>
      </c>
      <c r="P56" s="20">
        <v>0</v>
      </c>
      <c r="Q56" s="20">
        <v>0</v>
      </c>
      <c r="R56" s="20">
        <v>0</v>
      </c>
      <c r="S56" s="20">
        <v>159</v>
      </c>
      <c r="T56" s="20">
        <v>23</v>
      </c>
      <c r="U56" s="20">
        <v>16</v>
      </c>
      <c r="V56" s="20">
        <v>19</v>
      </c>
      <c r="W56" s="20">
        <v>217</v>
      </c>
    </row>
    <row r="57" spans="2:23" ht="20.100000000000001" customHeight="1" thickBot="1" x14ac:dyDescent="0.25">
      <c r="B57" s="4" t="s">
        <v>243</v>
      </c>
      <c r="C57" s="20">
        <v>13</v>
      </c>
      <c r="D57" s="20">
        <v>1</v>
      </c>
      <c r="E57" s="20">
        <v>1</v>
      </c>
      <c r="F57" s="20">
        <v>15</v>
      </c>
      <c r="G57" s="20">
        <v>3</v>
      </c>
      <c r="H57" s="20">
        <v>0</v>
      </c>
      <c r="I57" s="20">
        <v>0</v>
      </c>
      <c r="J57" s="20">
        <v>3</v>
      </c>
      <c r="K57" s="20">
        <v>10</v>
      </c>
      <c r="L57" s="20">
        <v>1</v>
      </c>
      <c r="M57" s="20">
        <v>1</v>
      </c>
      <c r="N57" s="20">
        <v>12</v>
      </c>
      <c r="O57" s="20">
        <v>0</v>
      </c>
      <c r="P57" s="20">
        <v>0</v>
      </c>
      <c r="Q57" s="20">
        <v>0</v>
      </c>
      <c r="R57" s="20">
        <v>0</v>
      </c>
      <c r="S57" s="20">
        <v>34</v>
      </c>
      <c r="T57" s="20">
        <v>8</v>
      </c>
      <c r="U57" s="20">
        <v>13</v>
      </c>
      <c r="V57" s="20">
        <v>0</v>
      </c>
      <c r="W57" s="20">
        <v>55</v>
      </c>
    </row>
    <row r="58" spans="2:23" ht="20.100000000000001" customHeight="1" thickBot="1" x14ac:dyDescent="0.25">
      <c r="B58" s="4" t="s">
        <v>244</v>
      </c>
      <c r="C58" s="20">
        <v>19</v>
      </c>
      <c r="D58" s="20">
        <v>0</v>
      </c>
      <c r="E58" s="20">
        <v>0</v>
      </c>
      <c r="F58" s="20">
        <v>19</v>
      </c>
      <c r="G58" s="20">
        <v>4</v>
      </c>
      <c r="H58" s="20">
        <v>0</v>
      </c>
      <c r="I58" s="20">
        <v>0</v>
      </c>
      <c r="J58" s="20">
        <v>4</v>
      </c>
      <c r="K58" s="20">
        <v>15</v>
      </c>
      <c r="L58" s="20">
        <v>0</v>
      </c>
      <c r="M58" s="20">
        <v>0</v>
      </c>
      <c r="N58" s="20">
        <v>15</v>
      </c>
      <c r="O58" s="20">
        <v>0</v>
      </c>
      <c r="P58" s="20">
        <v>0</v>
      </c>
      <c r="Q58" s="20">
        <v>0</v>
      </c>
      <c r="R58" s="20">
        <v>0</v>
      </c>
      <c r="S58" s="20">
        <v>48</v>
      </c>
      <c r="T58" s="20">
        <v>10</v>
      </c>
      <c r="U58" s="20">
        <v>0</v>
      </c>
      <c r="V58" s="20">
        <v>3</v>
      </c>
      <c r="W58" s="20">
        <v>61</v>
      </c>
    </row>
    <row r="59" spans="2:23" ht="20.100000000000001" customHeight="1" thickBot="1" x14ac:dyDescent="0.25">
      <c r="B59" s="4" t="s">
        <v>270</v>
      </c>
      <c r="C59" s="20">
        <v>21</v>
      </c>
      <c r="D59" s="20">
        <v>0</v>
      </c>
      <c r="E59" s="20">
        <v>0</v>
      </c>
      <c r="F59" s="20">
        <v>21</v>
      </c>
      <c r="G59" s="20">
        <v>5</v>
      </c>
      <c r="H59" s="20">
        <v>0</v>
      </c>
      <c r="I59" s="20">
        <v>0</v>
      </c>
      <c r="J59" s="20">
        <v>5</v>
      </c>
      <c r="K59" s="20">
        <v>16</v>
      </c>
      <c r="L59" s="20">
        <v>0</v>
      </c>
      <c r="M59" s="20">
        <v>0</v>
      </c>
      <c r="N59" s="20">
        <v>16</v>
      </c>
      <c r="O59" s="20">
        <v>0</v>
      </c>
      <c r="P59" s="20">
        <v>0</v>
      </c>
      <c r="Q59" s="20">
        <v>0</v>
      </c>
      <c r="R59" s="20">
        <v>0</v>
      </c>
      <c r="S59" s="20">
        <v>36</v>
      </c>
      <c r="T59" s="20">
        <v>4</v>
      </c>
      <c r="U59" s="20">
        <v>0</v>
      </c>
      <c r="V59" s="20">
        <v>1</v>
      </c>
      <c r="W59" s="20">
        <v>41</v>
      </c>
    </row>
    <row r="60" spans="2:23" ht="20.100000000000001" customHeight="1" thickBot="1" x14ac:dyDescent="0.25">
      <c r="B60" s="4" t="s">
        <v>246</v>
      </c>
      <c r="C60" s="20">
        <v>47</v>
      </c>
      <c r="D60" s="20">
        <v>8</v>
      </c>
      <c r="E60" s="20">
        <v>11</v>
      </c>
      <c r="F60" s="20">
        <v>66</v>
      </c>
      <c r="G60" s="20">
        <v>43</v>
      </c>
      <c r="H60" s="20">
        <v>8</v>
      </c>
      <c r="I60" s="20">
        <v>11</v>
      </c>
      <c r="J60" s="20">
        <v>62</v>
      </c>
      <c r="K60" s="20">
        <v>4</v>
      </c>
      <c r="L60" s="20">
        <v>0</v>
      </c>
      <c r="M60" s="20">
        <v>0</v>
      </c>
      <c r="N60" s="20">
        <v>4</v>
      </c>
      <c r="O60" s="20">
        <v>0</v>
      </c>
      <c r="P60" s="20">
        <v>0</v>
      </c>
      <c r="Q60" s="20">
        <v>0</v>
      </c>
      <c r="R60" s="20">
        <v>0</v>
      </c>
      <c r="S60" s="20">
        <v>79</v>
      </c>
      <c r="T60" s="20">
        <v>25</v>
      </c>
      <c r="U60" s="20">
        <v>4</v>
      </c>
      <c r="V60" s="20">
        <v>12</v>
      </c>
      <c r="W60" s="20">
        <v>120</v>
      </c>
    </row>
    <row r="61" spans="2:23" ht="20.100000000000001" customHeight="1" thickBot="1" x14ac:dyDescent="0.25">
      <c r="B61" s="4" t="s">
        <v>247</v>
      </c>
      <c r="C61" s="20">
        <v>3</v>
      </c>
      <c r="D61" s="20">
        <v>0</v>
      </c>
      <c r="E61" s="20">
        <v>0</v>
      </c>
      <c r="F61" s="20">
        <v>3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0</v>
      </c>
      <c r="M61" s="20">
        <v>0</v>
      </c>
      <c r="N61" s="20">
        <v>3</v>
      </c>
      <c r="O61" s="20">
        <v>0</v>
      </c>
      <c r="P61" s="20">
        <v>0</v>
      </c>
      <c r="Q61" s="20">
        <v>0</v>
      </c>
      <c r="R61" s="20">
        <v>0</v>
      </c>
      <c r="S61" s="20">
        <v>16</v>
      </c>
      <c r="T61" s="20">
        <v>0</v>
      </c>
      <c r="U61" s="20">
        <v>4</v>
      </c>
      <c r="V61" s="20">
        <v>16</v>
      </c>
      <c r="W61" s="20">
        <v>36</v>
      </c>
    </row>
    <row r="62" spans="2:23" ht="20.100000000000001" customHeight="1" thickBot="1" x14ac:dyDescent="0.25">
      <c r="B62" s="7" t="s">
        <v>22</v>
      </c>
      <c r="C62" s="9">
        <f>SUM(C12:C61)</f>
        <v>1955</v>
      </c>
      <c r="D62" s="9">
        <f t="shared" ref="D62:W62" si="0">SUM(D12:D61)</f>
        <v>110</v>
      </c>
      <c r="E62" s="9">
        <f t="shared" si="0"/>
        <v>120</v>
      </c>
      <c r="F62" s="9">
        <f t="shared" si="0"/>
        <v>2185</v>
      </c>
      <c r="G62" s="9">
        <f t="shared" si="0"/>
        <v>815</v>
      </c>
      <c r="H62" s="9">
        <f t="shared" si="0"/>
        <v>20</v>
      </c>
      <c r="I62" s="9">
        <f t="shared" si="0"/>
        <v>30</v>
      </c>
      <c r="J62" s="9">
        <f t="shared" si="0"/>
        <v>865</v>
      </c>
      <c r="K62" s="9">
        <f t="shared" si="0"/>
        <v>1140</v>
      </c>
      <c r="L62" s="9">
        <f t="shared" si="0"/>
        <v>90</v>
      </c>
      <c r="M62" s="9">
        <f t="shared" si="0"/>
        <v>90</v>
      </c>
      <c r="N62" s="9">
        <f t="shared" si="0"/>
        <v>1320</v>
      </c>
      <c r="O62" s="9">
        <f t="shared" si="0"/>
        <v>0</v>
      </c>
      <c r="P62" s="9">
        <f t="shared" si="0"/>
        <v>0</v>
      </c>
      <c r="Q62" s="9">
        <f t="shared" si="0"/>
        <v>0</v>
      </c>
      <c r="R62" s="9">
        <f t="shared" si="0"/>
        <v>0</v>
      </c>
      <c r="S62" s="9">
        <f t="shared" si="0"/>
        <v>3970</v>
      </c>
      <c r="T62" s="9">
        <f t="shared" si="0"/>
        <v>644</v>
      </c>
      <c r="U62" s="9">
        <f t="shared" si="0"/>
        <v>390</v>
      </c>
      <c r="V62" s="9">
        <f t="shared" si="0"/>
        <v>343</v>
      </c>
      <c r="W62" s="9">
        <f t="shared" si="0"/>
        <v>5347</v>
      </c>
    </row>
    <row r="64" spans="2:23" x14ac:dyDescent="0.2">
      <c r="C64" s="58"/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53" customWidth="1"/>
    <col min="5" max="6" width="12" customWidth="1"/>
    <col min="7" max="7" width="7.75" customWidth="1"/>
    <col min="8" max="11" width="12" customWidth="1"/>
    <col min="12" max="12" width="7.75" customWidth="1"/>
    <col min="13" max="16" width="12" customWidth="1"/>
    <col min="17" max="17" width="7.75" customWidth="1"/>
    <col min="19" max="19" width="12.625" customWidth="1"/>
  </cols>
  <sheetData>
    <row r="9" spans="2:17" ht="44.25" customHeight="1" thickBot="1" x14ac:dyDescent="0.25">
      <c r="B9" s="12"/>
      <c r="C9" s="89" t="s">
        <v>262</v>
      </c>
      <c r="D9" s="82"/>
      <c r="E9" s="82"/>
      <c r="F9" s="82"/>
      <c r="G9" s="96"/>
      <c r="H9" s="89" t="s">
        <v>263</v>
      </c>
      <c r="I9" s="82"/>
      <c r="J9" s="82"/>
      <c r="K9" s="82"/>
      <c r="L9" s="96"/>
      <c r="M9" s="89" t="s">
        <v>35</v>
      </c>
      <c r="N9" s="82"/>
      <c r="O9" s="82"/>
      <c r="P9" s="82"/>
      <c r="Q9" s="96"/>
    </row>
    <row r="10" spans="2:17" ht="28.5" customHeight="1" thickBot="1" x14ac:dyDescent="0.25">
      <c r="B10" s="11"/>
      <c r="C10" s="98" t="s">
        <v>108</v>
      </c>
      <c r="D10" s="99"/>
      <c r="E10" s="100" t="s">
        <v>109</v>
      </c>
      <c r="F10" s="100"/>
      <c r="G10" s="15" t="s">
        <v>35</v>
      </c>
      <c r="H10" s="100" t="s">
        <v>110</v>
      </c>
      <c r="I10" s="100"/>
      <c r="J10" s="97" t="s">
        <v>109</v>
      </c>
      <c r="K10" s="97"/>
      <c r="L10" s="15" t="s">
        <v>35</v>
      </c>
      <c r="M10" s="100" t="s">
        <v>108</v>
      </c>
      <c r="N10" s="100"/>
      <c r="O10" s="97" t="s">
        <v>109</v>
      </c>
      <c r="P10" s="97"/>
      <c r="Q10" s="15" t="s">
        <v>35</v>
      </c>
    </row>
    <row r="11" spans="2:17" ht="20.100000000000001" customHeight="1" thickBot="1" x14ac:dyDescent="0.25">
      <c r="B11" s="3" t="s">
        <v>198</v>
      </c>
      <c r="C11" s="19">
        <v>0</v>
      </c>
      <c r="D11" s="19">
        <v>0</v>
      </c>
      <c r="E11" s="19">
        <v>61</v>
      </c>
      <c r="F11" s="19">
        <v>106</v>
      </c>
      <c r="G11" s="19">
        <v>167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61</v>
      </c>
      <c r="P11" s="19">
        <v>106</v>
      </c>
      <c r="Q11" s="19">
        <v>167</v>
      </c>
    </row>
    <row r="12" spans="2:17" ht="20.100000000000001" customHeight="1" thickBot="1" x14ac:dyDescent="0.25">
      <c r="B12" s="4" t="s">
        <v>199</v>
      </c>
      <c r="C12" s="20">
        <v>7</v>
      </c>
      <c r="D12" s="20">
        <v>0</v>
      </c>
      <c r="E12" s="20">
        <v>187</v>
      </c>
      <c r="F12" s="20">
        <v>177</v>
      </c>
      <c r="G12" s="20">
        <v>371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7</v>
      </c>
      <c r="N12" s="20">
        <v>0</v>
      </c>
      <c r="O12" s="20">
        <v>187</v>
      </c>
      <c r="P12" s="20">
        <v>177</v>
      </c>
      <c r="Q12" s="20">
        <v>371</v>
      </c>
    </row>
    <row r="13" spans="2:17" ht="20.100000000000001" customHeight="1" thickBot="1" x14ac:dyDescent="0.25">
      <c r="B13" s="4" t="s">
        <v>200</v>
      </c>
      <c r="C13" s="20">
        <v>2</v>
      </c>
      <c r="D13" s="20">
        <v>0</v>
      </c>
      <c r="E13" s="20">
        <v>93</v>
      </c>
      <c r="F13" s="20">
        <v>52</v>
      </c>
      <c r="G13" s="20">
        <v>147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  <c r="N13" s="20">
        <v>0</v>
      </c>
      <c r="O13" s="20">
        <v>93</v>
      </c>
      <c r="P13" s="20">
        <v>52</v>
      </c>
      <c r="Q13" s="20">
        <v>147</v>
      </c>
    </row>
    <row r="14" spans="2:17" ht="20.100000000000001" customHeight="1" thickBot="1" x14ac:dyDescent="0.25">
      <c r="B14" s="4" t="s">
        <v>201</v>
      </c>
      <c r="C14" s="20">
        <v>1</v>
      </c>
      <c r="D14" s="20">
        <v>0</v>
      </c>
      <c r="E14" s="20">
        <v>62</v>
      </c>
      <c r="F14" s="20">
        <v>92</v>
      </c>
      <c r="G14" s="20">
        <v>155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</v>
      </c>
      <c r="N14" s="20">
        <v>0</v>
      </c>
      <c r="O14" s="20">
        <v>62</v>
      </c>
      <c r="P14" s="20">
        <v>92</v>
      </c>
      <c r="Q14" s="20">
        <v>155</v>
      </c>
    </row>
    <row r="15" spans="2:17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37</v>
      </c>
      <c r="F15" s="20">
        <v>44</v>
      </c>
      <c r="G15" s="20">
        <v>81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37</v>
      </c>
      <c r="P15" s="20">
        <v>44</v>
      </c>
      <c r="Q15" s="20">
        <v>81</v>
      </c>
    </row>
    <row r="16" spans="2:17" ht="20.100000000000001" customHeight="1" thickBot="1" x14ac:dyDescent="0.25">
      <c r="B16" s="4" t="s">
        <v>203</v>
      </c>
      <c r="C16" s="20">
        <v>1</v>
      </c>
      <c r="D16" s="20">
        <v>1</v>
      </c>
      <c r="E16" s="20">
        <v>30</v>
      </c>
      <c r="F16" s="20">
        <v>34</v>
      </c>
      <c r="G16" s="20">
        <v>66</v>
      </c>
      <c r="H16" s="20">
        <v>0</v>
      </c>
      <c r="I16" s="20">
        <v>0</v>
      </c>
      <c r="J16" s="20">
        <v>0</v>
      </c>
      <c r="K16" s="20">
        <v>43</v>
      </c>
      <c r="L16" s="20">
        <v>43</v>
      </c>
      <c r="M16" s="20">
        <v>1</v>
      </c>
      <c r="N16" s="20">
        <v>1</v>
      </c>
      <c r="O16" s="20">
        <v>30</v>
      </c>
      <c r="P16" s="20">
        <v>77</v>
      </c>
      <c r="Q16" s="20">
        <v>109</v>
      </c>
    </row>
    <row r="17" spans="2:17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189</v>
      </c>
      <c r="F17" s="20">
        <v>218</v>
      </c>
      <c r="G17" s="20">
        <v>408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189</v>
      </c>
      <c r="P17" s="20">
        <v>218</v>
      </c>
      <c r="Q17" s="20">
        <v>408</v>
      </c>
    </row>
    <row r="18" spans="2:17" ht="20.100000000000001" customHeight="1" thickBot="1" x14ac:dyDescent="0.25">
      <c r="B18" s="4" t="s">
        <v>205</v>
      </c>
      <c r="C18" s="20">
        <v>0</v>
      </c>
      <c r="D18" s="20">
        <v>0</v>
      </c>
      <c r="E18" s="20">
        <v>110</v>
      </c>
      <c r="F18" s="20">
        <v>247</v>
      </c>
      <c r="G18" s="20">
        <v>357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110</v>
      </c>
      <c r="P18" s="20">
        <v>247</v>
      </c>
      <c r="Q18" s="20">
        <v>357</v>
      </c>
    </row>
    <row r="19" spans="2:17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4</v>
      </c>
      <c r="F19" s="20">
        <v>24</v>
      </c>
      <c r="G19" s="20">
        <v>28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4</v>
      </c>
      <c r="P19" s="20">
        <v>24</v>
      </c>
      <c r="Q19" s="20">
        <v>28</v>
      </c>
    </row>
    <row r="20" spans="2:17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1</v>
      </c>
      <c r="Q20" s="20">
        <v>1</v>
      </c>
    </row>
    <row r="21" spans="2:17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33</v>
      </c>
      <c r="F21" s="20">
        <v>79</v>
      </c>
      <c r="G21" s="20">
        <v>112</v>
      </c>
      <c r="H21" s="20">
        <v>0</v>
      </c>
      <c r="I21" s="20">
        <v>1</v>
      </c>
      <c r="J21" s="20">
        <v>0</v>
      </c>
      <c r="K21" s="20">
        <v>0</v>
      </c>
      <c r="L21" s="20">
        <v>1</v>
      </c>
      <c r="M21" s="20">
        <v>0</v>
      </c>
      <c r="N21" s="20">
        <v>1</v>
      </c>
      <c r="O21" s="20">
        <v>33</v>
      </c>
      <c r="P21" s="20">
        <v>79</v>
      </c>
      <c r="Q21" s="20">
        <v>113</v>
      </c>
    </row>
    <row r="22" spans="2:17" ht="20.100000000000001" customHeight="1" thickBot="1" x14ac:dyDescent="0.25">
      <c r="B22" s="4" t="s">
        <v>209</v>
      </c>
      <c r="C22" s="20">
        <v>2</v>
      </c>
      <c r="D22" s="20">
        <v>1</v>
      </c>
      <c r="E22" s="20">
        <v>58</v>
      </c>
      <c r="F22" s="20">
        <v>150</v>
      </c>
      <c r="G22" s="20">
        <v>211</v>
      </c>
      <c r="H22" s="20">
        <v>0</v>
      </c>
      <c r="I22" s="20">
        <v>0</v>
      </c>
      <c r="J22" s="20">
        <v>0</v>
      </c>
      <c r="K22" s="20">
        <v>1</v>
      </c>
      <c r="L22" s="20">
        <v>1</v>
      </c>
      <c r="M22" s="20">
        <v>2</v>
      </c>
      <c r="N22" s="20">
        <v>1</v>
      </c>
      <c r="O22" s="20">
        <v>58</v>
      </c>
      <c r="P22" s="20">
        <v>151</v>
      </c>
      <c r="Q22" s="20">
        <v>212</v>
      </c>
    </row>
    <row r="23" spans="2:17" ht="20.100000000000001" customHeight="1" thickBot="1" x14ac:dyDescent="0.25">
      <c r="B23" s="4" t="s">
        <v>210</v>
      </c>
      <c r="C23" s="20">
        <v>1</v>
      </c>
      <c r="D23" s="20">
        <v>4</v>
      </c>
      <c r="E23" s="20">
        <v>60</v>
      </c>
      <c r="F23" s="20">
        <v>102</v>
      </c>
      <c r="G23" s="20">
        <v>167</v>
      </c>
      <c r="H23" s="20">
        <v>0</v>
      </c>
      <c r="I23" s="20">
        <v>0</v>
      </c>
      <c r="J23" s="20">
        <v>0</v>
      </c>
      <c r="K23" s="20">
        <v>2</v>
      </c>
      <c r="L23" s="20">
        <v>2</v>
      </c>
      <c r="M23" s="20">
        <v>1</v>
      </c>
      <c r="N23" s="20">
        <v>4</v>
      </c>
      <c r="O23" s="20">
        <v>60</v>
      </c>
      <c r="P23" s="20">
        <v>104</v>
      </c>
      <c r="Q23" s="20">
        <v>169</v>
      </c>
    </row>
    <row r="24" spans="2:17" ht="20.100000000000001" customHeight="1" thickBot="1" x14ac:dyDescent="0.25">
      <c r="B24" s="4" t="s">
        <v>211</v>
      </c>
      <c r="C24" s="20">
        <v>2</v>
      </c>
      <c r="D24" s="20">
        <v>1</v>
      </c>
      <c r="E24" s="20">
        <v>32</v>
      </c>
      <c r="F24" s="20">
        <v>48</v>
      </c>
      <c r="G24" s="20">
        <v>83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1</v>
      </c>
      <c r="O24" s="20">
        <v>32</v>
      </c>
      <c r="P24" s="20">
        <v>48</v>
      </c>
      <c r="Q24" s="20">
        <v>83</v>
      </c>
    </row>
    <row r="25" spans="2:17" ht="20.100000000000001" customHeight="1" thickBot="1" x14ac:dyDescent="0.25">
      <c r="B25" s="4" t="s">
        <v>212</v>
      </c>
      <c r="C25" s="20">
        <v>2</v>
      </c>
      <c r="D25" s="20">
        <v>0</v>
      </c>
      <c r="E25" s="20">
        <v>48</v>
      </c>
      <c r="F25" s="20">
        <v>44</v>
      </c>
      <c r="G25" s="20">
        <v>94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48</v>
      </c>
      <c r="P25" s="20">
        <v>44</v>
      </c>
      <c r="Q25" s="20">
        <v>94</v>
      </c>
    </row>
    <row r="26" spans="2:17" ht="20.100000000000001" customHeight="1" thickBot="1" x14ac:dyDescent="0.25">
      <c r="B26" s="5" t="s">
        <v>213</v>
      </c>
      <c r="C26" s="31">
        <v>2</v>
      </c>
      <c r="D26" s="31">
        <v>1</v>
      </c>
      <c r="E26" s="31">
        <v>38</v>
      </c>
      <c r="F26" s="31">
        <v>31</v>
      </c>
      <c r="G26" s="31">
        <v>72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2</v>
      </c>
      <c r="N26" s="31">
        <v>1</v>
      </c>
      <c r="O26" s="31">
        <v>38</v>
      </c>
      <c r="P26" s="31">
        <v>31</v>
      </c>
      <c r="Q26" s="31">
        <v>72</v>
      </c>
    </row>
    <row r="27" spans="2:17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1</v>
      </c>
      <c r="F27" s="33">
        <v>10</v>
      </c>
      <c r="G27" s="33">
        <v>11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1</v>
      </c>
      <c r="P27" s="33">
        <v>10</v>
      </c>
      <c r="Q27" s="33">
        <v>11</v>
      </c>
    </row>
    <row r="28" spans="2:17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7</v>
      </c>
      <c r="F28" s="33">
        <v>30</v>
      </c>
      <c r="G28" s="33">
        <v>37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7</v>
      </c>
      <c r="P28" s="33">
        <v>30</v>
      </c>
      <c r="Q28" s="33">
        <v>37</v>
      </c>
    </row>
    <row r="29" spans="2:17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7</v>
      </c>
      <c r="F29" s="32">
        <v>39</v>
      </c>
      <c r="G29" s="32">
        <v>46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7</v>
      </c>
      <c r="P29" s="32">
        <v>39</v>
      </c>
      <c r="Q29" s="32">
        <v>46</v>
      </c>
    </row>
    <row r="30" spans="2:17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14</v>
      </c>
      <c r="G30" s="20">
        <v>14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14</v>
      </c>
      <c r="Q30" s="20">
        <v>14</v>
      </c>
    </row>
    <row r="31" spans="2:17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1</v>
      </c>
      <c r="F31" s="20">
        <v>25</v>
      </c>
      <c r="G31" s="20">
        <v>26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25</v>
      </c>
      <c r="Q31" s="20">
        <v>26</v>
      </c>
    </row>
    <row r="32" spans="2:17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35</v>
      </c>
      <c r="F32" s="20">
        <v>11</v>
      </c>
      <c r="G32" s="20">
        <v>46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35</v>
      </c>
      <c r="P32" s="20">
        <v>11</v>
      </c>
      <c r="Q32" s="20">
        <v>46</v>
      </c>
    </row>
    <row r="33" spans="2:17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14</v>
      </c>
      <c r="F33" s="20">
        <v>4</v>
      </c>
      <c r="G33" s="20">
        <v>18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14</v>
      </c>
      <c r="P33" s="20">
        <v>4</v>
      </c>
      <c r="Q33" s="20">
        <v>18</v>
      </c>
    </row>
    <row r="34" spans="2:17" ht="20.100000000000001" customHeight="1" thickBot="1" x14ac:dyDescent="0.25">
      <c r="B34" s="4" t="s">
        <v>221</v>
      </c>
      <c r="C34" s="20">
        <v>5</v>
      </c>
      <c r="D34" s="20">
        <v>0</v>
      </c>
      <c r="E34" s="20">
        <v>53</v>
      </c>
      <c r="F34" s="20">
        <v>27</v>
      </c>
      <c r="G34" s="20">
        <v>85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5</v>
      </c>
      <c r="N34" s="20">
        <v>0</v>
      </c>
      <c r="O34" s="20">
        <v>53</v>
      </c>
      <c r="P34" s="20">
        <v>27</v>
      </c>
      <c r="Q34" s="20">
        <v>85</v>
      </c>
    </row>
    <row r="35" spans="2:17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25</v>
      </c>
      <c r="G35" s="20">
        <v>25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25</v>
      </c>
      <c r="Q35" s="20">
        <v>25</v>
      </c>
    </row>
    <row r="36" spans="2:17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47</v>
      </c>
      <c r="F36" s="20">
        <v>16</v>
      </c>
      <c r="G36" s="20">
        <v>63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47</v>
      </c>
      <c r="P36" s="20">
        <v>16</v>
      </c>
      <c r="Q36" s="20">
        <v>63</v>
      </c>
    </row>
    <row r="37" spans="2:17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38</v>
      </c>
      <c r="F37" s="20">
        <v>48</v>
      </c>
      <c r="G37" s="20">
        <v>86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38</v>
      </c>
      <c r="P37" s="20">
        <v>48</v>
      </c>
      <c r="Q37" s="20">
        <v>86</v>
      </c>
    </row>
    <row r="38" spans="2:17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19</v>
      </c>
      <c r="F38" s="20">
        <v>20</v>
      </c>
      <c r="G38" s="20">
        <v>39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19</v>
      </c>
      <c r="P38" s="20">
        <v>20</v>
      </c>
      <c r="Q38" s="20">
        <v>39</v>
      </c>
    </row>
    <row r="39" spans="2:17" ht="20.100000000000001" customHeight="1" thickBot="1" x14ac:dyDescent="0.25">
      <c r="B39" s="4" t="s">
        <v>226</v>
      </c>
      <c r="C39" s="20">
        <v>1</v>
      </c>
      <c r="D39" s="20">
        <v>1</v>
      </c>
      <c r="E39" s="20">
        <v>25</v>
      </c>
      <c r="F39" s="20">
        <v>23</v>
      </c>
      <c r="G39" s="20">
        <v>50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</v>
      </c>
      <c r="N39" s="20">
        <v>1</v>
      </c>
      <c r="O39" s="20">
        <v>25</v>
      </c>
      <c r="P39" s="20">
        <v>23</v>
      </c>
      <c r="Q39" s="20">
        <v>50</v>
      </c>
    </row>
    <row r="40" spans="2:17" ht="20.100000000000001" customHeight="1" thickBot="1" x14ac:dyDescent="0.25">
      <c r="B40" s="4" t="s">
        <v>227</v>
      </c>
      <c r="C40" s="20">
        <v>0</v>
      </c>
      <c r="D40" s="20">
        <v>5</v>
      </c>
      <c r="E40" s="20">
        <v>39</v>
      </c>
      <c r="F40" s="20">
        <v>40</v>
      </c>
      <c r="G40" s="20">
        <v>84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5</v>
      </c>
      <c r="O40" s="20">
        <v>39</v>
      </c>
      <c r="P40" s="20">
        <v>40</v>
      </c>
      <c r="Q40" s="20">
        <v>84</v>
      </c>
    </row>
    <row r="41" spans="2:17" ht="20.100000000000001" customHeight="1" thickBot="1" x14ac:dyDescent="0.25">
      <c r="B41" s="4" t="s">
        <v>228</v>
      </c>
      <c r="C41" s="20">
        <v>3</v>
      </c>
      <c r="D41" s="20">
        <v>9</v>
      </c>
      <c r="E41" s="20">
        <v>711</v>
      </c>
      <c r="F41" s="20">
        <v>770</v>
      </c>
      <c r="G41" s="20">
        <v>1493</v>
      </c>
      <c r="H41" s="20">
        <v>0</v>
      </c>
      <c r="I41" s="20">
        <v>0</v>
      </c>
      <c r="J41" s="20">
        <v>0</v>
      </c>
      <c r="K41" s="20">
        <v>1</v>
      </c>
      <c r="L41" s="20">
        <v>1</v>
      </c>
      <c r="M41" s="20">
        <v>3</v>
      </c>
      <c r="N41" s="20">
        <v>9</v>
      </c>
      <c r="O41" s="20">
        <v>711</v>
      </c>
      <c r="P41" s="20">
        <v>771</v>
      </c>
      <c r="Q41" s="20">
        <v>1494</v>
      </c>
    </row>
    <row r="42" spans="2:17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96</v>
      </c>
      <c r="F42" s="20">
        <v>68</v>
      </c>
      <c r="G42" s="20">
        <v>164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96</v>
      </c>
      <c r="P42" s="20">
        <v>68</v>
      </c>
      <c r="Q42" s="20">
        <v>164</v>
      </c>
    </row>
    <row r="43" spans="2:17" ht="20.100000000000001" customHeight="1" thickBot="1" x14ac:dyDescent="0.25">
      <c r="B43" s="4" t="s">
        <v>230</v>
      </c>
      <c r="C43" s="20">
        <v>0</v>
      </c>
      <c r="D43" s="20">
        <v>1</v>
      </c>
      <c r="E43" s="20">
        <v>15</v>
      </c>
      <c r="F43" s="20">
        <v>52</v>
      </c>
      <c r="G43" s="20">
        <v>68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1</v>
      </c>
      <c r="O43" s="20">
        <v>15</v>
      </c>
      <c r="P43" s="20">
        <v>52</v>
      </c>
      <c r="Q43" s="20">
        <v>68</v>
      </c>
    </row>
    <row r="44" spans="2:17" ht="20.100000000000001" customHeight="1" thickBot="1" x14ac:dyDescent="0.25">
      <c r="B44" s="4" t="s">
        <v>231</v>
      </c>
      <c r="C44" s="20">
        <v>0</v>
      </c>
      <c r="D44" s="20">
        <v>0</v>
      </c>
      <c r="E44" s="20">
        <v>116</v>
      </c>
      <c r="F44" s="20">
        <v>92</v>
      </c>
      <c r="G44" s="20">
        <v>208</v>
      </c>
      <c r="H44" s="20">
        <v>0</v>
      </c>
      <c r="I44" s="20">
        <v>0</v>
      </c>
      <c r="J44" s="20">
        <v>0</v>
      </c>
      <c r="K44" s="20">
        <v>1</v>
      </c>
      <c r="L44" s="20">
        <v>1</v>
      </c>
      <c r="M44" s="20">
        <v>0</v>
      </c>
      <c r="N44" s="20">
        <v>0</v>
      </c>
      <c r="O44" s="20">
        <v>116</v>
      </c>
      <c r="P44" s="20">
        <v>93</v>
      </c>
      <c r="Q44" s="20">
        <v>209</v>
      </c>
    </row>
    <row r="45" spans="2:17" ht="20.100000000000001" customHeight="1" thickBot="1" x14ac:dyDescent="0.25">
      <c r="B45" s="4" t="s">
        <v>232</v>
      </c>
      <c r="C45" s="20">
        <v>4</v>
      </c>
      <c r="D45" s="20">
        <v>1</v>
      </c>
      <c r="E45" s="20">
        <v>342</v>
      </c>
      <c r="F45" s="20">
        <v>293</v>
      </c>
      <c r="G45" s="20">
        <v>640</v>
      </c>
      <c r="H45" s="20">
        <v>0</v>
      </c>
      <c r="I45" s="20">
        <v>2</v>
      </c>
      <c r="J45" s="20">
        <v>0</v>
      </c>
      <c r="K45" s="20">
        <v>0</v>
      </c>
      <c r="L45" s="20">
        <v>2</v>
      </c>
      <c r="M45" s="20">
        <v>4</v>
      </c>
      <c r="N45" s="20">
        <v>3</v>
      </c>
      <c r="O45" s="20">
        <v>342</v>
      </c>
      <c r="P45" s="20">
        <v>293</v>
      </c>
      <c r="Q45" s="20">
        <v>642</v>
      </c>
    </row>
    <row r="46" spans="2:17" ht="20.100000000000001" customHeight="1" thickBot="1" x14ac:dyDescent="0.25">
      <c r="B46" s="4" t="s">
        <v>233</v>
      </c>
      <c r="C46" s="20">
        <v>7</v>
      </c>
      <c r="D46" s="20">
        <v>0</v>
      </c>
      <c r="E46" s="20">
        <v>22</v>
      </c>
      <c r="F46" s="20">
        <v>34</v>
      </c>
      <c r="G46" s="20">
        <v>63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7</v>
      </c>
      <c r="N46" s="20">
        <v>0</v>
      </c>
      <c r="O46" s="20">
        <v>22</v>
      </c>
      <c r="P46" s="20">
        <v>34</v>
      </c>
      <c r="Q46" s="20">
        <v>63</v>
      </c>
    </row>
    <row r="47" spans="2:17" ht="20.100000000000001" customHeight="1" thickBot="1" x14ac:dyDescent="0.25">
      <c r="B47" s="4" t="s">
        <v>234</v>
      </c>
      <c r="C47" s="20">
        <v>1</v>
      </c>
      <c r="D47" s="20">
        <v>2</v>
      </c>
      <c r="E47" s="20">
        <v>112</v>
      </c>
      <c r="F47" s="20">
        <v>421</v>
      </c>
      <c r="G47" s="20">
        <v>536</v>
      </c>
      <c r="H47" s="20">
        <v>0</v>
      </c>
      <c r="I47" s="20">
        <v>1</v>
      </c>
      <c r="J47" s="20">
        <v>0</v>
      </c>
      <c r="K47" s="20">
        <v>1</v>
      </c>
      <c r="L47" s="20">
        <v>2</v>
      </c>
      <c r="M47" s="20">
        <v>1</v>
      </c>
      <c r="N47" s="20">
        <v>3</v>
      </c>
      <c r="O47" s="20">
        <v>112</v>
      </c>
      <c r="P47" s="20">
        <v>422</v>
      </c>
      <c r="Q47" s="20">
        <v>538</v>
      </c>
    </row>
    <row r="48" spans="2:17" ht="20.100000000000001" customHeight="1" thickBot="1" x14ac:dyDescent="0.25">
      <c r="B48" s="4" t="s">
        <v>235</v>
      </c>
      <c r="C48" s="20">
        <v>0</v>
      </c>
      <c r="D48" s="20">
        <v>2</v>
      </c>
      <c r="E48" s="20">
        <v>4</v>
      </c>
      <c r="F48" s="20">
        <v>70</v>
      </c>
      <c r="G48" s="20">
        <v>76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2</v>
      </c>
      <c r="O48" s="20">
        <v>4</v>
      </c>
      <c r="P48" s="20">
        <v>70</v>
      </c>
      <c r="Q48" s="20">
        <v>76</v>
      </c>
    </row>
    <row r="49" spans="2:17" ht="20.100000000000001" customHeight="1" thickBot="1" x14ac:dyDescent="0.25">
      <c r="B49" s="4" t="s">
        <v>236</v>
      </c>
      <c r="C49" s="20">
        <v>0</v>
      </c>
      <c r="D49" s="20">
        <v>4</v>
      </c>
      <c r="E49" s="20">
        <v>0</v>
      </c>
      <c r="F49" s="20">
        <v>49</v>
      </c>
      <c r="G49" s="20">
        <v>53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4</v>
      </c>
      <c r="O49" s="20">
        <v>0</v>
      </c>
      <c r="P49" s="20">
        <v>49</v>
      </c>
      <c r="Q49" s="20">
        <v>53</v>
      </c>
    </row>
    <row r="50" spans="2:17" ht="20.100000000000001" customHeight="1" thickBot="1" x14ac:dyDescent="0.25">
      <c r="B50" s="4" t="s">
        <v>237</v>
      </c>
      <c r="C50" s="20">
        <v>6</v>
      </c>
      <c r="D50" s="20">
        <v>2</v>
      </c>
      <c r="E50" s="20">
        <v>55</v>
      </c>
      <c r="F50" s="20">
        <v>125</v>
      </c>
      <c r="G50" s="20">
        <v>188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6</v>
      </c>
      <c r="N50" s="20">
        <v>2</v>
      </c>
      <c r="O50" s="20">
        <v>55</v>
      </c>
      <c r="P50" s="20">
        <v>125</v>
      </c>
      <c r="Q50" s="20">
        <v>188</v>
      </c>
    </row>
    <row r="51" spans="2:17" ht="20.100000000000001" customHeight="1" thickBot="1" x14ac:dyDescent="0.25">
      <c r="B51" s="4" t="s">
        <v>238</v>
      </c>
      <c r="C51" s="20">
        <v>0</v>
      </c>
      <c r="D51" s="20">
        <v>1</v>
      </c>
      <c r="E51" s="20">
        <v>0</v>
      </c>
      <c r="F51" s="20">
        <v>59</v>
      </c>
      <c r="G51" s="20">
        <v>60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0</v>
      </c>
      <c r="P51" s="20">
        <v>59</v>
      </c>
      <c r="Q51" s="20">
        <v>60</v>
      </c>
    </row>
    <row r="52" spans="2:17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5</v>
      </c>
      <c r="F52" s="20">
        <v>30</v>
      </c>
      <c r="G52" s="20">
        <v>35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5</v>
      </c>
      <c r="P52" s="20">
        <v>30</v>
      </c>
      <c r="Q52" s="20">
        <v>35</v>
      </c>
    </row>
    <row r="53" spans="2:17" ht="20.100000000000001" customHeight="1" thickBot="1" x14ac:dyDescent="0.25">
      <c r="B53" s="4" t="s">
        <v>240</v>
      </c>
      <c r="C53" s="20">
        <v>0</v>
      </c>
      <c r="D53" s="20">
        <v>2</v>
      </c>
      <c r="E53" s="20">
        <v>33</v>
      </c>
      <c r="F53" s="20">
        <v>30</v>
      </c>
      <c r="G53" s="20">
        <v>65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2</v>
      </c>
      <c r="O53" s="20">
        <v>33</v>
      </c>
      <c r="P53" s="20">
        <v>30</v>
      </c>
      <c r="Q53" s="20">
        <v>65</v>
      </c>
    </row>
    <row r="54" spans="2:17" ht="20.100000000000001" customHeight="1" thickBot="1" x14ac:dyDescent="0.25">
      <c r="B54" s="4" t="s">
        <v>241</v>
      </c>
      <c r="C54" s="20">
        <v>0</v>
      </c>
      <c r="D54" s="20">
        <v>7</v>
      </c>
      <c r="E54" s="20">
        <v>432</v>
      </c>
      <c r="F54" s="20">
        <v>1030</v>
      </c>
      <c r="G54" s="20">
        <v>1469</v>
      </c>
      <c r="H54" s="20">
        <v>0</v>
      </c>
      <c r="I54" s="20">
        <v>0</v>
      </c>
      <c r="J54" s="20">
        <v>0</v>
      </c>
      <c r="K54" s="20">
        <v>6</v>
      </c>
      <c r="L54" s="20">
        <v>6</v>
      </c>
      <c r="M54" s="20">
        <v>0</v>
      </c>
      <c r="N54" s="20">
        <v>7</v>
      </c>
      <c r="O54" s="20">
        <v>432</v>
      </c>
      <c r="P54" s="20">
        <v>1036</v>
      </c>
      <c r="Q54" s="20">
        <v>1475</v>
      </c>
    </row>
    <row r="55" spans="2:17" ht="20.100000000000001" customHeight="1" thickBot="1" x14ac:dyDescent="0.25">
      <c r="B55" s="4" t="s">
        <v>242</v>
      </c>
      <c r="C55" s="20">
        <v>4</v>
      </c>
      <c r="D55" s="20">
        <v>1</v>
      </c>
      <c r="E55" s="20">
        <v>124</v>
      </c>
      <c r="F55" s="20">
        <v>136</v>
      </c>
      <c r="G55" s="20">
        <v>265</v>
      </c>
      <c r="H55" s="20">
        <v>0</v>
      </c>
      <c r="I55" s="20">
        <v>0</v>
      </c>
      <c r="J55" s="20">
        <v>0</v>
      </c>
      <c r="K55" s="20">
        <v>2</v>
      </c>
      <c r="L55" s="20">
        <v>2</v>
      </c>
      <c r="M55" s="20">
        <v>4</v>
      </c>
      <c r="N55" s="20">
        <v>1</v>
      </c>
      <c r="O55" s="20">
        <v>124</v>
      </c>
      <c r="P55" s="20">
        <v>138</v>
      </c>
      <c r="Q55" s="20">
        <v>267</v>
      </c>
    </row>
    <row r="56" spans="2:17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15</v>
      </c>
      <c r="F56" s="20">
        <v>48</v>
      </c>
      <c r="G56" s="20">
        <v>63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15</v>
      </c>
      <c r="P56" s="20">
        <v>48</v>
      </c>
      <c r="Q56" s="20">
        <v>63</v>
      </c>
    </row>
    <row r="57" spans="2:17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5</v>
      </c>
      <c r="F57" s="20">
        <v>43</v>
      </c>
      <c r="G57" s="20">
        <v>48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5</v>
      </c>
      <c r="P57" s="20">
        <v>43</v>
      </c>
      <c r="Q57" s="20">
        <v>48</v>
      </c>
    </row>
    <row r="58" spans="2:17" ht="20.100000000000001" customHeight="1" thickBot="1" x14ac:dyDescent="0.25">
      <c r="B58" s="4" t="s">
        <v>270</v>
      </c>
      <c r="C58" s="20">
        <v>0</v>
      </c>
      <c r="D58" s="20">
        <v>14</v>
      </c>
      <c r="E58" s="20">
        <v>16</v>
      </c>
      <c r="F58" s="20">
        <v>88</v>
      </c>
      <c r="G58" s="20">
        <v>118</v>
      </c>
      <c r="H58" s="20">
        <v>0</v>
      </c>
      <c r="I58" s="20">
        <v>0</v>
      </c>
      <c r="J58" s="20">
        <v>0</v>
      </c>
      <c r="K58" s="20">
        <v>1</v>
      </c>
      <c r="L58" s="20">
        <v>1</v>
      </c>
      <c r="M58" s="20">
        <v>0</v>
      </c>
      <c r="N58" s="20">
        <v>14</v>
      </c>
      <c r="O58" s="20">
        <v>16</v>
      </c>
      <c r="P58" s="20">
        <v>89</v>
      </c>
      <c r="Q58" s="20">
        <v>119</v>
      </c>
    </row>
    <row r="59" spans="2:17" ht="20.100000000000001" customHeight="1" thickBot="1" x14ac:dyDescent="0.25">
      <c r="B59" s="4" t="s">
        <v>246</v>
      </c>
      <c r="C59" s="20">
        <v>0</v>
      </c>
      <c r="D59" s="20">
        <v>1</v>
      </c>
      <c r="E59" s="20">
        <v>66</v>
      </c>
      <c r="F59" s="20">
        <v>139</v>
      </c>
      <c r="G59" s="20">
        <v>206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1</v>
      </c>
      <c r="O59" s="20">
        <v>66</v>
      </c>
      <c r="P59" s="20">
        <v>139</v>
      </c>
      <c r="Q59" s="20">
        <v>206</v>
      </c>
    </row>
    <row r="60" spans="2:17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24</v>
      </c>
      <c r="F60" s="20">
        <v>18</v>
      </c>
      <c r="G60" s="20">
        <v>42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24</v>
      </c>
      <c r="P60" s="20">
        <v>18</v>
      </c>
      <c r="Q60" s="20">
        <v>42</v>
      </c>
    </row>
    <row r="61" spans="2:17" ht="20.100000000000001" customHeight="1" thickBot="1" x14ac:dyDescent="0.25">
      <c r="B61" s="7" t="s">
        <v>22</v>
      </c>
      <c r="C61" s="55">
        <f>SUM(C11:C60)</f>
        <v>52</v>
      </c>
      <c r="D61" s="55">
        <f t="shared" ref="D61:Q61" si="0">SUM(D11:D60)</f>
        <v>61</v>
      </c>
      <c r="E61" s="55">
        <f t="shared" si="0"/>
        <v>3521</v>
      </c>
      <c r="F61" s="55">
        <f t="shared" si="0"/>
        <v>5376</v>
      </c>
      <c r="G61" s="55">
        <f t="shared" si="0"/>
        <v>9010</v>
      </c>
      <c r="H61" s="55">
        <f t="shared" si="0"/>
        <v>0</v>
      </c>
      <c r="I61" s="55">
        <f t="shared" si="0"/>
        <v>4</v>
      </c>
      <c r="J61" s="55">
        <f t="shared" si="0"/>
        <v>0</v>
      </c>
      <c r="K61" s="55">
        <f t="shared" si="0"/>
        <v>58</v>
      </c>
      <c r="L61" s="55">
        <f t="shared" si="0"/>
        <v>62</v>
      </c>
      <c r="M61" s="55">
        <f t="shared" si="0"/>
        <v>52</v>
      </c>
      <c r="N61" s="55">
        <f t="shared" si="0"/>
        <v>65</v>
      </c>
      <c r="O61" s="55">
        <f t="shared" si="0"/>
        <v>3521</v>
      </c>
      <c r="P61" s="55">
        <f t="shared" si="0"/>
        <v>5434</v>
      </c>
      <c r="Q61" s="55">
        <f t="shared" si="0"/>
        <v>9072</v>
      </c>
    </row>
    <row r="63" spans="2:17" x14ac:dyDescent="0.2">
      <c r="C63" s="59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2021-09-29T09:26:01Z</dcterms:modified>
</cp:coreProperties>
</file>